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HorizontalScroll="0" showSheetTabs="0" xWindow="480" yWindow="15" windowWidth="11460" windowHeight="6540"/>
    <workbookView xWindow="480" yWindow="60" windowWidth="11460" windowHeight="6495"/>
  </bookViews>
  <sheets>
    <sheet name="1~1" sheetId="3" r:id="rId1"/>
    <sheet name="2~1" sheetId="2" r:id="rId2"/>
  </sheets>
  <definedNames>
    <definedName name="_xlnm.Print_Area" localSheetId="0">'1~1'!$HS$42:$IT$87</definedName>
    <definedName name="_xlnm.Print_Area" localSheetId="1">'2~1'!$GU$121:$HV$182</definedName>
  </definedNames>
  <calcPr calcId="145621"/>
</workbook>
</file>

<file path=xl/calcChain.xml><?xml version="1.0" encoding="utf-8"?>
<calcChain xmlns="http://schemas.openxmlformats.org/spreadsheetml/2006/main">
  <c r="GU126" i="2" l="1"/>
  <c r="HS47" i="3"/>
  <c r="HX84" i="3"/>
  <c r="HX83" i="3"/>
  <c r="HS84" i="3"/>
  <c r="HS83" i="3"/>
  <c r="HX81" i="3"/>
  <c r="HS81" i="3"/>
  <c r="GZ179" i="2"/>
  <c r="GZ178" i="2"/>
  <c r="GZ176" i="2"/>
  <c r="GU179" i="2"/>
  <c r="GU178" i="2"/>
  <c r="GU176" i="2"/>
  <c r="HN13" i="3"/>
  <c r="HP13" i="3"/>
  <c r="HQ13" i="3"/>
  <c r="HO13" i="3"/>
  <c r="A14" i="3"/>
  <c r="B14" i="3"/>
  <c r="R14" i="3"/>
  <c r="HN14" i="3"/>
  <c r="HO14" i="3"/>
  <c r="A15" i="3"/>
  <c r="A16" i="3"/>
  <c r="A17" i="3"/>
  <c r="A18" i="3"/>
  <c r="A19" i="3"/>
  <c r="A20" i="3"/>
  <c r="A21" i="3"/>
  <c r="A22" i="3"/>
  <c r="A23" i="3"/>
  <c r="A24" i="3"/>
  <c r="A25" i="3"/>
  <c r="A26" i="3"/>
  <c r="A27" i="3"/>
  <c r="B15" i="3"/>
  <c r="R15" i="3"/>
  <c r="HN15" i="3"/>
  <c r="HO15" i="3"/>
  <c r="HX57" i="3"/>
  <c r="HP15" i="3"/>
  <c r="HG15" i="3"/>
  <c r="L15" i="3"/>
  <c r="IB57" i="3"/>
  <c r="P15" i="3"/>
  <c r="IF57" i="3"/>
  <c r="B16" i="3"/>
  <c r="B17" i="3"/>
  <c r="B18" i="3"/>
  <c r="B19" i="3"/>
  <c r="B20" i="3"/>
  <c r="B21" i="3"/>
  <c r="B22" i="3"/>
  <c r="B23" i="3"/>
  <c r="B24" i="3"/>
  <c r="B25" i="3"/>
  <c r="B26" i="3"/>
  <c r="B27" i="3"/>
  <c r="B28" i="3"/>
  <c r="B29" i="3"/>
  <c r="R16" i="3"/>
  <c r="HN16" i="3"/>
  <c r="HO16" i="3"/>
  <c r="R17" i="3"/>
  <c r="HN17" i="3"/>
  <c r="HP17" i="3"/>
  <c r="HG17" i="3"/>
  <c r="L17" i="3"/>
  <c r="IB59" i="3"/>
  <c r="HO17" i="3"/>
  <c r="R18" i="3"/>
  <c r="HN18" i="3"/>
  <c r="HO18" i="3"/>
  <c r="HP18" i="3"/>
  <c r="P18" i="3"/>
  <c r="IF60" i="3"/>
  <c r="R19" i="3"/>
  <c r="HN19" i="3"/>
  <c r="HO19" i="3"/>
  <c r="HX61" i="3"/>
  <c r="HP19" i="3"/>
  <c r="HQ19" i="3"/>
  <c r="HG19" i="3"/>
  <c r="L19" i="3"/>
  <c r="IB61" i="3"/>
  <c r="P19" i="3"/>
  <c r="IF61" i="3"/>
  <c r="HR19" i="3"/>
  <c r="R20" i="3"/>
  <c r="HN20" i="3"/>
  <c r="HO20" i="3"/>
  <c r="R21" i="3"/>
  <c r="IH63" i="3"/>
  <c r="HN21" i="3"/>
  <c r="HP21" i="3"/>
  <c r="HO21" i="3"/>
  <c r="HG21" i="3"/>
  <c r="L21" i="3"/>
  <c r="IB63" i="3"/>
  <c r="R22" i="3"/>
  <c r="HN22" i="3"/>
  <c r="HO22" i="3"/>
  <c r="HP22" i="3"/>
  <c r="P22" i="3"/>
  <c r="IF64" i="3"/>
  <c r="R23" i="3"/>
  <c r="HN23" i="3"/>
  <c r="HO23" i="3"/>
  <c r="HX65" i="3"/>
  <c r="HP23" i="3"/>
  <c r="HQ23" i="3"/>
  <c r="HG23" i="3"/>
  <c r="L23" i="3"/>
  <c r="IB65" i="3"/>
  <c r="P23" i="3"/>
  <c r="IF65" i="3"/>
  <c r="HR23" i="3"/>
  <c r="R24" i="3"/>
  <c r="HN24" i="3"/>
  <c r="HO24" i="3"/>
  <c r="R25" i="3"/>
  <c r="IH67" i="3"/>
  <c r="HN25" i="3"/>
  <c r="HP25" i="3"/>
  <c r="HG25" i="3"/>
  <c r="L25" i="3"/>
  <c r="IB67" i="3"/>
  <c r="HO25" i="3"/>
  <c r="R26" i="3"/>
  <c r="HN26" i="3"/>
  <c r="HO26" i="3"/>
  <c r="HP26" i="3"/>
  <c r="P26" i="3"/>
  <c r="IF68" i="3"/>
  <c r="R27" i="3"/>
  <c r="HN27" i="3"/>
  <c r="HO27" i="3"/>
  <c r="HP27" i="3"/>
  <c r="P27" i="3"/>
  <c r="IF69" i="3"/>
  <c r="A28" i="3"/>
  <c r="R28" i="3"/>
  <c r="HN28" i="3"/>
  <c r="HO28" i="3"/>
  <c r="HX70" i="3"/>
  <c r="HP28" i="3"/>
  <c r="HQ28" i="3"/>
  <c r="HR28" i="3"/>
  <c r="HO70" i="3"/>
  <c r="HG28" i="3"/>
  <c r="L28" i="3"/>
  <c r="IB70" i="3"/>
  <c r="P28" i="3"/>
  <c r="IF70" i="3"/>
  <c r="R29" i="3"/>
  <c r="HN29" i="3"/>
  <c r="HO29" i="3"/>
  <c r="HX71" i="3"/>
  <c r="HP29" i="3"/>
  <c r="HG29" i="3"/>
  <c r="L29" i="3"/>
  <c r="IB71" i="3"/>
  <c r="X30" i="3"/>
  <c r="Z30" i="3"/>
  <c r="AA33" i="3"/>
  <c r="HS44" i="3"/>
  <c r="ID44" i="3"/>
  <c r="IP44" i="3"/>
  <c r="IS44" i="3"/>
  <c r="HZ47" i="3"/>
  <c r="IH47" i="3"/>
  <c r="IL47" i="3"/>
  <c r="IQ53" i="3"/>
  <c r="HS54" i="3"/>
  <c r="HS55" i="3"/>
  <c r="HS57" i="3"/>
  <c r="HS58" i="3"/>
  <c r="HS59" i="3"/>
  <c r="HS60" i="3"/>
  <c r="HS61" i="3"/>
  <c r="HS62" i="3"/>
  <c r="HS63" i="3"/>
  <c r="HS64" i="3"/>
  <c r="HS65" i="3"/>
  <c r="HS66" i="3"/>
  <c r="HS67" i="3"/>
  <c r="HS68" i="3"/>
  <c r="HS69" i="3"/>
  <c r="HS70" i="3"/>
  <c r="HT54" i="3"/>
  <c r="HT55" i="3"/>
  <c r="HT57" i="3"/>
  <c r="HT58" i="3"/>
  <c r="HT59" i="3"/>
  <c r="HT60" i="3"/>
  <c r="HT61" i="3"/>
  <c r="HT62" i="3"/>
  <c r="HT63" i="3"/>
  <c r="HT64" i="3"/>
  <c r="HT65" i="3"/>
  <c r="HT66" i="3"/>
  <c r="HT67" i="3"/>
  <c r="HT68" i="3"/>
  <c r="HT69" i="3"/>
  <c r="HT70" i="3"/>
  <c r="HT71" i="3"/>
  <c r="HX55" i="3"/>
  <c r="IQ55" i="3"/>
  <c r="IH56" i="3"/>
  <c r="II56" i="3"/>
  <c r="IK56" i="3"/>
  <c r="IN56" i="3"/>
  <c r="IP56" i="3"/>
  <c r="HU57" i="3"/>
  <c r="IH57" i="3"/>
  <c r="II57" i="3"/>
  <c r="IK57" i="3"/>
  <c r="IN57" i="3"/>
  <c r="IP57" i="3"/>
  <c r="IQ57" i="3"/>
  <c r="HX58" i="3"/>
  <c r="IH58" i="3"/>
  <c r="II58" i="3"/>
  <c r="IK58" i="3"/>
  <c r="IN58" i="3"/>
  <c r="IP58" i="3"/>
  <c r="IQ58" i="3"/>
  <c r="HU59" i="3"/>
  <c r="HX59" i="3"/>
  <c r="II59" i="3"/>
  <c r="IK59" i="3"/>
  <c r="IN59" i="3"/>
  <c r="IP59" i="3"/>
  <c r="IQ59" i="3"/>
  <c r="HU60" i="3"/>
  <c r="HX60" i="3"/>
  <c r="IH60" i="3"/>
  <c r="II60" i="3"/>
  <c r="IK60" i="3"/>
  <c r="IN60" i="3"/>
  <c r="IP60" i="3"/>
  <c r="IQ60" i="3"/>
  <c r="HU61" i="3"/>
  <c r="IH61" i="3"/>
  <c r="II61" i="3"/>
  <c r="IK61" i="3"/>
  <c r="IN61" i="3"/>
  <c r="IP61" i="3"/>
  <c r="IQ61" i="3"/>
  <c r="HX62" i="3"/>
  <c r="IH62" i="3"/>
  <c r="II62" i="3"/>
  <c r="IK62" i="3"/>
  <c r="IN62" i="3"/>
  <c r="IP62" i="3"/>
  <c r="IQ62" i="3"/>
  <c r="HU63" i="3"/>
  <c r="HX63" i="3"/>
  <c r="II63" i="3"/>
  <c r="IK63" i="3"/>
  <c r="IN63" i="3"/>
  <c r="IP63" i="3"/>
  <c r="IQ63" i="3"/>
  <c r="HU64" i="3"/>
  <c r="HX64" i="3"/>
  <c r="IH64" i="3"/>
  <c r="II64" i="3"/>
  <c r="IK64" i="3"/>
  <c r="IN64" i="3"/>
  <c r="IP64" i="3"/>
  <c r="IQ64" i="3"/>
  <c r="HU65" i="3"/>
  <c r="IH65" i="3"/>
  <c r="II65" i="3"/>
  <c r="IK65" i="3"/>
  <c r="IN65" i="3"/>
  <c r="IP65" i="3"/>
  <c r="IQ65" i="3"/>
  <c r="HX66" i="3"/>
  <c r="IH66" i="3"/>
  <c r="II66" i="3"/>
  <c r="IK66" i="3"/>
  <c r="IN66" i="3"/>
  <c r="IP66" i="3"/>
  <c r="IQ66" i="3"/>
  <c r="HU67" i="3"/>
  <c r="HX67" i="3"/>
  <c r="II67" i="3"/>
  <c r="IK67" i="3"/>
  <c r="IN67" i="3"/>
  <c r="IP67" i="3"/>
  <c r="IQ67" i="3"/>
  <c r="HU68" i="3"/>
  <c r="HX68" i="3"/>
  <c r="IH68" i="3"/>
  <c r="II68" i="3"/>
  <c r="IK68" i="3"/>
  <c r="IN68" i="3"/>
  <c r="IP68" i="3"/>
  <c r="IQ68" i="3"/>
  <c r="HU69" i="3"/>
  <c r="HX69" i="3"/>
  <c r="IH69" i="3"/>
  <c r="II69" i="3"/>
  <c r="IK69" i="3"/>
  <c r="IN69" i="3"/>
  <c r="IP69" i="3"/>
  <c r="IQ69" i="3"/>
  <c r="HU70" i="3"/>
  <c r="IH70" i="3"/>
  <c r="II70" i="3"/>
  <c r="IK70" i="3"/>
  <c r="IN70" i="3"/>
  <c r="IP70" i="3"/>
  <c r="IQ70" i="3"/>
  <c r="HU71" i="3"/>
  <c r="IH71" i="3"/>
  <c r="II71" i="3"/>
  <c r="IK71" i="3"/>
  <c r="IN71" i="3"/>
  <c r="IP71" i="3"/>
  <c r="IQ71" i="3"/>
  <c r="II72" i="3"/>
  <c r="IK72" i="3"/>
  <c r="IN72" i="3"/>
  <c r="IP72" i="3"/>
  <c r="IV63" i="3"/>
  <c r="IF74" i="3"/>
  <c r="IH74" i="3"/>
  <c r="IQ75" i="3"/>
  <c r="IH80" i="3"/>
  <c r="GK13" i="2"/>
  <c r="GL13" i="2"/>
  <c r="GM13" i="2"/>
  <c r="GN13" i="2"/>
  <c r="A14" i="2"/>
  <c r="B14" i="2"/>
  <c r="B16" i="2"/>
  <c r="B18" i="2"/>
  <c r="B20" i="2"/>
  <c r="B22" i="2"/>
  <c r="B24" i="2"/>
  <c r="B26" i="2"/>
  <c r="B28" i="2"/>
  <c r="B30" i="2"/>
  <c r="B32" i="2"/>
  <c r="R14" i="2"/>
  <c r="GK14" i="2"/>
  <c r="GL14" i="2"/>
  <c r="GM14" i="2"/>
  <c r="GN14" i="2"/>
  <c r="GO14" i="2"/>
  <c r="W14" i="2"/>
  <c r="R15" i="2"/>
  <c r="GK15" i="2"/>
  <c r="GM15" i="2"/>
  <c r="GL15" i="2"/>
  <c r="A16" i="2"/>
  <c r="A18" i="2"/>
  <c r="A20" i="2"/>
  <c r="A22" i="2"/>
  <c r="R16" i="2"/>
  <c r="GK16" i="2"/>
  <c r="GM16" i="2"/>
  <c r="GL16" i="2"/>
  <c r="GZ137" i="2"/>
  <c r="R17" i="2"/>
  <c r="GK17" i="2"/>
  <c r="GL17" i="2"/>
  <c r="GM17" i="2"/>
  <c r="GN17" i="2"/>
  <c r="GO17" i="2"/>
  <c r="R18" i="2"/>
  <c r="GK18" i="2"/>
  <c r="GL18" i="2"/>
  <c r="GM18" i="2"/>
  <c r="GN18" i="2"/>
  <c r="GO18" i="2"/>
  <c r="W18" i="2"/>
  <c r="R19" i="2"/>
  <c r="HJ139" i="2"/>
  <c r="GK19" i="2"/>
  <c r="GL19" i="2"/>
  <c r="GZ140" i="2"/>
  <c r="GM19" i="2"/>
  <c r="GN19" i="2"/>
  <c r="GO19" i="2"/>
  <c r="R20" i="2"/>
  <c r="HJ141" i="2"/>
  <c r="GK20" i="2"/>
  <c r="GM20" i="2"/>
  <c r="GL20" i="2"/>
  <c r="GA20" i="2"/>
  <c r="L20" i="2"/>
  <c r="R21" i="2"/>
  <c r="GK21" i="2"/>
  <c r="GM21" i="2"/>
  <c r="GL21" i="2"/>
  <c r="R22" i="2"/>
  <c r="GK22" i="2"/>
  <c r="GL22" i="2"/>
  <c r="R23" i="2"/>
  <c r="HJ143" i="2"/>
  <c r="GK23" i="2"/>
  <c r="GL23" i="2"/>
  <c r="GZ144" i="2"/>
  <c r="GM23" i="2"/>
  <c r="GA23" i="2"/>
  <c r="L23" i="2"/>
  <c r="P23" i="2"/>
  <c r="GN23" i="2"/>
  <c r="GO23" i="2"/>
  <c r="A24" i="2"/>
  <c r="A26" i="2"/>
  <c r="A28" i="2"/>
  <c r="A30" i="2"/>
  <c r="R24" i="2"/>
  <c r="GK24" i="2"/>
  <c r="GL24" i="2"/>
  <c r="GM24" i="2"/>
  <c r="GA24" i="2"/>
  <c r="L24" i="2"/>
  <c r="P24" i="2"/>
  <c r="GN24" i="2"/>
  <c r="GO24" i="2"/>
  <c r="W24" i="2"/>
  <c r="R25" i="2"/>
  <c r="HJ145" i="2"/>
  <c r="GK25" i="2"/>
  <c r="GL25" i="2"/>
  <c r="GM25" i="2"/>
  <c r="GN25" i="2"/>
  <c r="GO25" i="2"/>
  <c r="W25" i="2"/>
  <c r="R26" i="2"/>
  <c r="GK26" i="2"/>
  <c r="GL26" i="2"/>
  <c r="GZ147" i="2"/>
  <c r="GM26" i="2"/>
  <c r="GA26" i="2"/>
  <c r="L26" i="2"/>
  <c r="P26" i="2"/>
  <c r="GN26" i="2"/>
  <c r="GO26" i="2"/>
  <c r="R27" i="2"/>
  <c r="GK27" i="2"/>
  <c r="GM27" i="2"/>
  <c r="GL27" i="2"/>
  <c r="GZ148" i="2"/>
  <c r="R28" i="2"/>
  <c r="GK28" i="2"/>
  <c r="GM28" i="2"/>
  <c r="GL28" i="2"/>
  <c r="GZ149" i="2"/>
  <c r="R29" i="2"/>
  <c r="HJ149" i="2"/>
  <c r="GK29" i="2"/>
  <c r="GL29" i="2"/>
  <c r="GM29" i="2"/>
  <c r="GA29" i="2"/>
  <c r="L29" i="2"/>
  <c r="P29" i="2"/>
  <c r="R30" i="2"/>
  <c r="GK30" i="2"/>
  <c r="GL30" i="2"/>
  <c r="GZ151" i="2"/>
  <c r="GM30" i="2"/>
  <c r="R31" i="2"/>
  <c r="HJ151" i="2"/>
  <c r="GK31" i="2"/>
  <c r="GL31" i="2"/>
  <c r="GZ152" i="2"/>
  <c r="GM31" i="2"/>
  <c r="P31" i="2"/>
  <c r="GA31" i="2"/>
  <c r="L31" i="2"/>
  <c r="A32" i="2"/>
  <c r="A34" i="2"/>
  <c r="A36" i="2"/>
  <c r="R32" i="2"/>
  <c r="GK32" i="2"/>
  <c r="GM32" i="2"/>
  <c r="GL32" i="2"/>
  <c r="GZ153" i="2"/>
  <c r="R33" i="2"/>
  <c r="GK33" i="2"/>
  <c r="GL33" i="2"/>
  <c r="GM33" i="2"/>
  <c r="GN33" i="2"/>
  <c r="GO33" i="2"/>
  <c r="B34" i="2"/>
  <c r="B36" i="2"/>
  <c r="B38" i="2"/>
  <c r="B40" i="2"/>
  <c r="B42" i="2"/>
  <c r="B44" i="2"/>
  <c r="R34" i="2"/>
  <c r="GK34" i="2"/>
  <c r="GM34" i="2"/>
  <c r="GL34" i="2"/>
  <c r="GZ155" i="2"/>
  <c r="P34" i="2"/>
  <c r="R35" i="2"/>
  <c r="GK35" i="2"/>
  <c r="GL35" i="2"/>
  <c r="GZ156" i="2"/>
  <c r="R36" i="2"/>
  <c r="HJ157" i="2"/>
  <c r="GK36" i="2"/>
  <c r="GM36" i="2"/>
  <c r="GL36" i="2"/>
  <c r="R37" i="2"/>
  <c r="GK37" i="2"/>
  <c r="GM37" i="2"/>
  <c r="GL37" i="2"/>
  <c r="P37" i="2"/>
  <c r="A38" i="2"/>
  <c r="A40" i="2"/>
  <c r="A42" i="2"/>
  <c r="R38" i="2"/>
  <c r="GK38" i="2"/>
  <c r="GM38" i="2"/>
  <c r="GL38" i="2"/>
  <c r="GZ159" i="2"/>
  <c r="R39" i="2"/>
  <c r="GK39" i="2"/>
  <c r="GL39" i="2"/>
  <c r="GZ160" i="2"/>
  <c r="GM39" i="2"/>
  <c r="GN39" i="2"/>
  <c r="GO39" i="2"/>
  <c r="R40" i="2"/>
  <c r="R46" i="2"/>
  <c r="HJ167" i="2"/>
  <c r="HX139" i="2"/>
  <c r="GK40" i="2"/>
  <c r="GL40" i="2"/>
  <c r="GM40" i="2"/>
  <c r="P40" i="2"/>
  <c r="GA40" i="2"/>
  <c r="L40" i="2"/>
  <c r="GN40" i="2"/>
  <c r="GO40" i="2"/>
  <c r="R41" i="2"/>
  <c r="GK41" i="2"/>
  <c r="GM41" i="2"/>
  <c r="P41" i="2"/>
  <c r="HH161" i="2"/>
  <c r="GL41" i="2"/>
  <c r="R42" i="2"/>
  <c r="GK42" i="2"/>
  <c r="GM42" i="2"/>
  <c r="GL42" i="2"/>
  <c r="GZ163" i="2"/>
  <c r="R43" i="2"/>
  <c r="HJ163" i="2"/>
  <c r="GK43" i="2"/>
  <c r="GL43" i="2"/>
  <c r="GZ164" i="2"/>
  <c r="GM43" i="2"/>
  <c r="R44" i="2"/>
  <c r="GK44" i="2"/>
  <c r="GM44" i="2"/>
  <c r="P44" i="2"/>
  <c r="GL44" i="2"/>
  <c r="R45" i="2"/>
  <c r="GK45" i="2"/>
  <c r="GL45" i="2"/>
  <c r="GM45" i="2"/>
  <c r="P45" i="2"/>
  <c r="X46" i="2"/>
  <c r="Z46" i="2"/>
  <c r="AA49" i="2"/>
  <c r="A56" i="2"/>
  <c r="GU123" i="2"/>
  <c r="HF123" i="2"/>
  <c r="HR123" i="2"/>
  <c r="HU123" i="2"/>
  <c r="HB126" i="2"/>
  <c r="HJ126" i="2"/>
  <c r="HN126" i="2"/>
  <c r="HS132" i="2"/>
  <c r="GU133" i="2"/>
  <c r="GU134" i="2"/>
  <c r="GU137" i="2"/>
  <c r="GU139" i="2"/>
  <c r="GU141" i="2"/>
  <c r="GU143" i="2"/>
  <c r="GU145" i="2"/>
  <c r="GU147" i="2"/>
  <c r="GU149" i="2"/>
  <c r="GU151" i="2"/>
  <c r="GU153" i="2"/>
  <c r="GU155" i="2"/>
  <c r="GU157" i="2"/>
  <c r="GU159" i="2"/>
  <c r="GU161" i="2"/>
  <c r="GU163" i="2"/>
  <c r="GV133" i="2"/>
  <c r="GS134" i="2"/>
  <c r="GV134" i="2"/>
  <c r="GV137" i="2"/>
  <c r="GV139" i="2"/>
  <c r="GV141" i="2"/>
  <c r="GV143" i="2"/>
  <c r="GV145" i="2"/>
  <c r="GV147" i="2"/>
  <c r="GV149" i="2"/>
  <c r="GV151" i="2"/>
  <c r="GV153" i="2"/>
  <c r="GV155" i="2"/>
  <c r="GV157" i="2"/>
  <c r="GV159" i="2"/>
  <c r="GV161" i="2"/>
  <c r="GV163" i="2"/>
  <c r="GV165" i="2"/>
  <c r="GW134" i="2"/>
  <c r="GZ134" i="2"/>
  <c r="HS134" i="2"/>
  <c r="HJ135" i="2"/>
  <c r="HP135" i="2"/>
  <c r="HR135" i="2"/>
  <c r="GW136" i="2"/>
  <c r="GZ136" i="2"/>
  <c r="GW137" i="2"/>
  <c r="HJ137" i="2"/>
  <c r="HP137" i="2"/>
  <c r="HR137" i="2"/>
  <c r="HS137" i="2"/>
  <c r="GW138" i="2"/>
  <c r="GZ138" i="2"/>
  <c r="GS139" i="2"/>
  <c r="GW139" i="2"/>
  <c r="GZ139" i="2"/>
  <c r="HP139" i="2"/>
  <c r="HR139" i="2"/>
  <c r="HS139" i="2"/>
  <c r="GW140" i="2"/>
  <c r="GW141" i="2"/>
  <c r="GZ141" i="2"/>
  <c r="HP141" i="2"/>
  <c r="HR141" i="2"/>
  <c r="HS141" i="2"/>
  <c r="GW142" i="2"/>
  <c r="GZ142" i="2"/>
  <c r="GZ143" i="2"/>
  <c r="HP143" i="2"/>
  <c r="HR143" i="2"/>
  <c r="HS143" i="2"/>
  <c r="GW144" i="2"/>
  <c r="GS145" i="2"/>
  <c r="GW145" i="2"/>
  <c r="GZ145" i="2"/>
  <c r="HO145" i="2"/>
  <c r="HP145" i="2"/>
  <c r="HR145" i="2"/>
  <c r="HS145" i="2"/>
  <c r="GS146" i="2"/>
  <c r="GW146" i="2"/>
  <c r="GZ146" i="2"/>
  <c r="GW147" i="2"/>
  <c r="HJ147" i="2"/>
  <c r="HP147" i="2"/>
  <c r="HR147" i="2"/>
  <c r="HS147" i="2"/>
  <c r="GW149" i="2"/>
  <c r="HP149" i="2"/>
  <c r="HR149" i="2"/>
  <c r="HS149" i="2"/>
  <c r="GW150" i="2"/>
  <c r="GZ150" i="2"/>
  <c r="GW151" i="2"/>
  <c r="HP151" i="2"/>
  <c r="HR151" i="2"/>
  <c r="HS151" i="2"/>
  <c r="GW152" i="2"/>
  <c r="GW153" i="2"/>
  <c r="HP153" i="2"/>
  <c r="HR153" i="2"/>
  <c r="HS153" i="2"/>
  <c r="GW154" i="2"/>
  <c r="GZ154" i="2"/>
  <c r="GW155" i="2"/>
  <c r="HJ155" i="2"/>
  <c r="HP155" i="2"/>
  <c r="HR155" i="2"/>
  <c r="HS155" i="2"/>
  <c r="GW157" i="2"/>
  <c r="GZ157" i="2"/>
  <c r="HP157" i="2"/>
  <c r="HR157" i="2"/>
  <c r="HS157" i="2"/>
  <c r="GW158" i="2"/>
  <c r="GZ158" i="2"/>
  <c r="GW159" i="2"/>
  <c r="HJ159" i="2"/>
  <c r="HP159" i="2"/>
  <c r="HR159" i="2"/>
  <c r="HS159" i="2"/>
  <c r="GW160" i="2"/>
  <c r="GW161" i="2"/>
  <c r="GZ161" i="2"/>
  <c r="HP161" i="2"/>
  <c r="HR161" i="2"/>
  <c r="HS161" i="2"/>
  <c r="GW162" i="2"/>
  <c r="GZ162" i="2"/>
  <c r="HP163" i="2"/>
  <c r="HR163" i="2"/>
  <c r="HS163" i="2"/>
  <c r="GW164" i="2"/>
  <c r="GW165" i="2"/>
  <c r="GZ165" i="2"/>
  <c r="HP165" i="2"/>
  <c r="HR165" i="2"/>
  <c r="HS165" i="2"/>
  <c r="GW166" i="2"/>
  <c r="GZ166" i="2"/>
  <c r="HP167" i="2"/>
  <c r="HR167" i="2"/>
  <c r="HX143" i="2"/>
  <c r="HH169" i="2"/>
  <c r="HJ169" i="2"/>
  <c r="HS170" i="2"/>
  <c r="HJ175" i="2"/>
  <c r="GA45" i="2"/>
  <c r="L45" i="2"/>
  <c r="GN45" i="2"/>
  <c r="GO45" i="2"/>
  <c r="W23" i="3"/>
  <c r="IM65" i="3"/>
  <c r="HO65" i="3"/>
  <c r="W19" i="3"/>
  <c r="IM61" i="3"/>
  <c r="HO61" i="3"/>
  <c r="HJ161" i="2"/>
  <c r="GA44" i="2"/>
  <c r="L44" i="2"/>
  <c r="HD165" i="2"/>
  <c r="GN44" i="2"/>
  <c r="GO44" i="2"/>
  <c r="W26" i="2"/>
  <c r="GS147" i="2"/>
  <c r="W23" i="2"/>
  <c r="GS144" i="2"/>
  <c r="W19" i="2"/>
  <c r="HO139" i="2"/>
  <c r="GS140" i="2"/>
  <c r="P29" i="3"/>
  <c r="IF71" i="3"/>
  <c r="HQ29" i="3"/>
  <c r="HR29" i="3"/>
  <c r="HO71" i="3"/>
  <c r="GS166" i="2"/>
  <c r="W45" i="2"/>
  <c r="HH165" i="2"/>
  <c r="W33" i="2"/>
  <c r="GS154" i="2"/>
  <c r="GS165" i="2"/>
  <c r="W44" i="2"/>
  <c r="HO165" i="2"/>
  <c r="W39" i="2"/>
  <c r="GS160" i="2"/>
  <c r="GA32" i="2"/>
  <c r="L32" i="2"/>
  <c r="HD153" i="2"/>
  <c r="GN32" i="2"/>
  <c r="GO32" i="2"/>
  <c r="GA30" i="2"/>
  <c r="L30" i="2"/>
  <c r="HD151" i="2"/>
  <c r="P30" i="2"/>
  <c r="HH151" i="2"/>
  <c r="GN30" i="2"/>
  <c r="GO30" i="2"/>
  <c r="GM22" i="2"/>
  <c r="GW143" i="2"/>
  <c r="W17" i="2"/>
  <c r="GS138" i="2"/>
  <c r="GW148" i="2"/>
  <c r="GN38" i="2"/>
  <c r="GO38" i="2"/>
  <c r="GA38" i="2"/>
  <c r="L38" i="2"/>
  <c r="P38" i="2"/>
  <c r="HH159" i="2"/>
  <c r="GM35" i="2"/>
  <c r="GW156" i="2"/>
  <c r="HJ153" i="2"/>
  <c r="HU62" i="3"/>
  <c r="HP20" i="3"/>
  <c r="HP14" i="3"/>
  <c r="HU55" i="3"/>
  <c r="P43" i="2"/>
  <c r="GA43" i="2"/>
  <c r="L43" i="2"/>
  <c r="W28" i="3"/>
  <c r="IM70" i="3"/>
  <c r="HJ165" i="2"/>
  <c r="W40" i="2"/>
  <c r="GS161" i="2"/>
  <c r="P39" i="2"/>
  <c r="GA39" i="2"/>
  <c r="L39" i="2"/>
  <c r="GA37" i="2"/>
  <c r="L37" i="2"/>
  <c r="GN37" i="2"/>
  <c r="GO37" i="2"/>
  <c r="GA34" i="2"/>
  <c r="L34" i="2"/>
  <c r="GN34" i="2"/>
  <c r="GO34" i="2"/>
  <c r="P33" i="2"/>
  <c r="GA33" i="2"/>
  <c r="L33" i="2"/>
  <c r="P32" i="2"/>
  <c r="P16" i="2"/>
  <c r="HH137" i="2"/>
  <c r="GN16" i="2"/>
  <c r="GO16" i="2"/>
  <c r="GA16" i="2"/>
  <c r="L16" i="2"/>
  <c r="GA41" i="2"/>
  <c r="L41" i="2"/>
  <c r="HD161" i="2"/>
  <c r="GN41" i="2"/>
  <c r="GO41" i="2"/>
  <c r="GN43" i="2"/>
  <c r="GO43" i="2"/>
  <c r="GN42" i="2"/>
  <c r="GO42" i="2"/>
  <c r="GA42" i="2"/>
  <c r="L42" i="2"/>
  <c r="HD163" i="2"/>
  <c r="P42" i="2"/>
  <c r="HH163" i="2"/>
  <c r="GN36" i="2"/>
  <c r="GO36" i="2"/>
  <c r="GA36" i="2"/>
  <c r="L36" i="2"/>
  <c r="P36" i="2"/>
  <c r="HH157" i="2"/>
  <c r="P27" i="2"/>
  <c r="HH147" i="2"/>
  <c r="GN27" i="2"/>
  <c r="GO27" i="2"/>
  <c r="GA27" i="2"/>
  <c r="L27" i="2"/>
  <c r="HD147" i="2"/>
  <c r="GW163" i="2"/>
  <c r="GN29" i="2"/>
  <c r="GO29" i="2"/>
  <c r="GA25" i="2"/>
  <c r="L25" i="2"/>
  <c r="HD145" i="2"/>
  <c r="P25" i="2"/>
  <c r="HH145" i="2"/>
  <c r="GA18" i="2"/>
  <c r="L18" i="2"/>
  <c r="HD139" i="2"/>
  <c r="P18" i="2"/>
  <c r="HH139" i="2"/>
  <c r="HG22" i="3"/>
  <c r="L22" i="3"/>
  <c r="IB64" i="3"/>
  <c r="HQ22" i="3"/>
  <c r="HR22" i="3"/>
  <c r="HQ21" i="3"/>
  <c r="HR21" i="3"/>
  <c r="W21" i="3"/>
  <c r="IM63" i="3"/>
  <c r="P21" i="3"/>
  <c r="IF63" i="3"/>
  <c r="GN28" i="2"/>
  <c r="GO28" i="2"/>
  <c r="GA28" i="2"/>
  <c r="L28" i="2"/>
  <c r="HD149" i="2"/>
  <c r="P21" i="2"/>
  <c r="GN21" i="2"/>
  <c r="GO21" i="2"/>
  <c r="GA21" i="2"/>
  <c r="L21" i="2"/>
  <c r="HD141" i="2"/>
  <c r="GA19" i="2"/>
  <c r="L19" i="2"/>
  <c r="P19" i="2"/>
  <c r="GA17" i="2"/>
  <c r="L17" i="2"/>
  <c r="P17" i="2"/>
  <c r="GA14" i="2"/>
  <c r="L14" i="2"/>
  <c r="P14" i="2"/>
  <c r="HG26" i="3"/>
  <c r="L26" i="3"/>
  <c r="IB68" i="3"/>
  <c r="HQ26" i="3"/>
  <c r="HR26" i="3"/>
  <c r="HQ25" i="3"/>
  <c r="HR25" i="3"/>
  <c r="P25" i="3"/>
  <c r="IF67" i="3"/>
  <c r="HG18" i="3"/>
  <c r="L18" i="3"/>
  <c r="IB60" i="3"/>
  <c r="HQ18" i="3"/>
  <c r="HR18" i="3"/>
  <c r="HO60" i="3"/>
  <c r="HQ17" i="3"/>
  <c r="HR17" i="3"/>
  <c r="P17" i="3"/>
  <c r="IF59" i="3"/>
  <c r="GN31" i="2"/>
  <c r="GO31" i="2"/>
  <c r="P28" i="2"/>
  <c r="HH149" i="2"/>
  <c r="P20" i="2"/>
  <c r="GN20" i="2"/>
  <c r="GO20" i="2"/>
  <c r="P15" i="2"/>
  <c r="GN15" i="2"/>
  <c r="GO15" i="2"/>
  <c r="GA15" i="2"/>
  <c r="L15" i="2"/>
  <c r="HG27" i="3"/>
  <c r="L27" i="3"/>
  <c r="IB69" i="3"/>
  <c r="HQ27" i="3"/>
  <c r="HR27" i="3"/>
  <c r="HO69" i="3"/>
  <c r="HU66" i="3"/>
  <c r="HP24" i="3"/>
  <c r="R30" i="3"/>
  <c r="IH72" i="3"/>
  <c r="IV59" i="3"/>
  <c r="IH59" i="3"/>
  <c r="HU58" i="3"/>
  <c r="HP16" i="3"/>
  <c r="HQ15" i="3"/>
  <c r="HR15" i="3"/>
  <c r="W27" i="3"/>
  <c r="IM69" i="3"/>
  <c r="W21" i="2"/>
  <c r="GS142" i="2"/>
  <c r="W41" i="2"/>
  <c r="GS162" i="2"/>
  <c r="HO57" i="3"/>
  <c r="W15" i="3"/>
  <c r="IM57" i="3"/>
  <c r="W20" i="2"/>
  <c r="HO141" i="2"/>
  <c r="GS141" i="2"/>
  <c r="HH135" i="2"/>
  <c r="HO63" i="3"/>
  <c r="HH153" i="2"/>
  <c r="HD159" i="2"/>
  <c r="P16" i="3"/>
  <c r="IF58" i="3"/>
  <c r="HG16" i="3"/>
  <c r="L16" i="3"/>
  <c r="IB58" i="3"/>
  <c r="HQ16" i="3"/>
  <c r="HR16" i="3"/>
  <c r="P24" i="3"/>
  <c r="IF66" i="3"/>
  <c r="HG24" i="3"/>
  <c r="L24" i="3"/>
  <c r="IB66" i="3"/>
  <c r="HQ24" i="3"/>
  <c r="HR24" i="3"/>
  <c r="HO66" i="3"/>
  <c r="HH141" i="2"/>
  <c r="W17" i="3"/>
  <c r="IM59" i="3"/>
  <c r="HO59" i="3"/>
  <c r="W25" i="3"/>
  <c r="IM67" i="3"/>
  <c r="HO67" i="3"/>
  <c r="HD135" i="2"/>
  <c r="W22" i="3"/>
  <c r="IM64" i="3"/>
  <c r="HO64" i="3"/>
  <c r="HD157" i="2"/>
  <c r="GS163" i="2"/>
  <c r="W42" i="2"/>
  <c r="HD137" i="2"/>
  <c r="GS158" i="2"/>
  <c r="W37" i="2"/>
  <c r="P14" i="3"/>
  <c r="HQ14" i="3"/>
  <c r="HR14" i="3"/>
  <c r="HO56" i="3"/>
  <c r="HG14" i="3"/>
  <c r="L14" i="3"/>
  <c r="W38" i="2"/>
  <c r="HO159" i="2"/>
  <c r="GS159" i="2"/>
  <c r="W31" i="2"/>
  <c r="GS152" i="2"/>
  <c r="W29" i="2"/>
  <c r="GS150" i="2"/>
  <c r="W15" i="2"/>
  <c r="GS136" i="2"/>
  <c r="W18" i="3"/>
  <c r="IM60" i="3"/>
  <c r="W26" i="3"/>
  <c r="IM68" i="3"/>
  <c r="HO68" i="3"/>
  <c r="W28" i="2"/>
  <c r="HO149" i="2"/>
  <c r="GS149" i="2"/>
  <c r="W27" i="2"/>
  <c r="HO147" i="2"/>
  <c r="GS148" i="2"/>
  <c r="GS157" i="2"/>
  <c r="W36" i="2"/>
  <c r="GS164" i="2"/>
  <c r="W43" i="2"/>
  <c r="W16" i="2"/>
  <c r="HO137" i="2"/>
  <c r="GS137" i="2"/>
  <c r="HO161" i="2"/>
  <c r="P20" i="3"/>
  <c r="IF62" i="3"/>
  <c r="HG20" i="3"/>
  <c r="L20" i="3"/>
  <c r="IB62" i="3"/>
  <c r="HQ20" i="3"/>
  <c r="HR20" i="3"/>
  <c r="P35" i="2"/>
  <c r="HH155" i="2"/>
  <c r="GN35" i="2"/>
  <c r="GO35" i="2"/>
  <c r="GA35" i="2"/>
  <c r="L35" i="2"/>
  <c r="HD155" i="2"/>
  <c r="P22" i="2"/>
  <c r="HH143" i="2"/>
  <c r="GN22" i="2"/>
  <c r="GO22" i="2"/>
  <c r="GA22" i="2"/>
  <c r="L22" i="2"/>
  <c r="HD143" i="2"/>
  <c r="W32" i="2"/>
  <c r="HO153" i="2"/>
  <c r="GS153" i="2"/>
  <c r="W34" i="2"/>
  <c r="GS155" i="2"/>
  <c r="GS151" i="2"/>
  <c r="W30" i="2"/>
  <c r="W22" i="2"/>
  <c r="HO143" i="2"/>
  <c r="GS143" i="2"/>
  <c r="HO135" i="2"/>
  <c r="W14" i="3"/>
  <c r="IM56" i="3"/>
  <c r="HO58" i="3"/>
  <c r="W16" i="3"/>
  <c r="IM58" i="3"/>
  <c r="P46" i="2"/>
  <c r="HH167" i="2"/>
  <c r="HX138" i="2"/>
  <c r="HO151" i="2"/>
  <c r="HO62" i="3"/>
  <c r="W20" i="3"/>
  <c r="IM62" i="3"/>
  <c r="HO157" i="2"/>
  <c r="IF56" i="3"/>
  <c r="P30" i="3"/>
  <c r="IF72" i="3"/>
  <c r="IV58" i="3"/>
  <c r="HO163" i="2"/>
  <c r="W24" i="3"/>
  <c r="IM66" i="3"/>
  <c r="L46" i="2"/>
  <c r="GS156" i="2"/>
  <c r="GS167" i="2"/>
  <c r="HX142" i="2"/>
  <c r="W35" i="2"/>
  <c r="HO155" i="2"/>
  <c r="IB56" i="3"/>
  <c r="L30" i="3"/>
  <c r="HD167" i="2"/>
  <c r="HX137" i="2"/>
  <c r="HR121" i="2"/>
  <c r="AA47" i="2"/>
  <c r="HS168" i="2"/>
  <c r="W46" i="2"/>
  <c r="HO167" i="2"/>
  <c r="IB72" i="3"/>
  <c r="IV57" i="3"/>
  <c r="HO72" i="3"/>
  <c r="IV62" i="3"/>
  <c r="IP42" i="3"/>
  <c r="W29" i="3"/>
  <c r="IM71" i="3"/>
  <c r="W30" i="3"/>
  <c r="AA31" i="3"/>
  <c r="IQ73" i="3"/>
  <c r="IM72" i="3"/>
</calcChain>
</file>

<file path=xl/comments1.xml><?xml version="1.0" encoding="utf-8"?>
<comments xmlns="http://schemas.openxmlformats.org/spreadsheetml/2006/main">
  <authors>
    <author>Garret Uyeda</author>
  </authors>
  <commentList>
    <comment ref="J9" authorId="0">
      <text>
        <r>
          <rPr>
            <b/>
            <sz val="8"/>
            <color indexed="81"/>
            <rFont val="Tahoma"/>
          </rPr>
          <t>Break from work: Should be rounded to the nearest 15th minute.</t>
        </r>
      </text>
    </comment>
    <comment ref="C12" authorId="0">
      <text>
        <r>
          <rPr>
            <b/>
            <sz val="8"/>
            <color indexed="81"/>
            <rFont val="Tahoma"/>
          </rPr>
          <t>Regular Work Hours</t>
        </r>
      </text>
    </comment>
    <comment ref="L12" authorId="0">
      <text>
        <r>
          <rPr>
            <b/>
            <sz val="8"/>
            <color indexed="81"/>
            <rFont val="Tahoma"/>
          </rPr>
          <t>Regular Days off: Insert an "x" for the days not worked.</t>
        </r>
      </text>
    </comment>
  </commentList>
</comments>
</file>

<file path=xl/comments2.xml><?xml version="1.0" encoding="utf-8"?>
<comments xmlns="http://schemas.openxmlformats.org/spreadsheetml/2006/main">
  <authors>
    <author>melissar</author>
    <author>Garret Uyeda</author>
  </authors>
  <commentList>
    <comment ref="J9" authorId="0">
      <text>
        <r>
          <rPr>
            <b/>
            <sz val="8"/>
            <color indexed="81"/>
            <rFont val="Tahoma"/>
          </rPr>
          <t>Break from work: Should be rounded to the nearest 15th minute.</t>
        </r>
      </text>
    </comment>
    <comment ref="C12" authorId="1">
      <text>
        <r>
          <rPr>
            <b/>
            <sz val="8"/>
            <color indexed="81"/>
            <rFont val="Tahoma"/>
          </rPr>
          <t>Regular Hours Worked</t>
        </r>
      </text>
    </comment>
    <comment ref="L12" authorId="1">
      <text>
        <r>
          <rPr>
            <b/>
            <sz val="8"/>
            <color indexed="81"/>
            <rFont val="Tahoma"/>
          </rPr>
          <t>Regular Days Off:
Insert an "x" for the days not worked.</t>
        </r>
      </text>
    </comment>
  </commentList>
</comments>
</file>

<file path=xl/sharedStrings.xml><?xml version="1.0" encoding="utf-8"?>
<sst xmlns="http://schemas.openxmlformats.org/spreadsheetml/2006/main" count="252" uniqueCount="65">
  <si>
    <t>DEPARTMENT</t>
  </si>
  <si>
    <t>SUB-DIVISION OR SCHOOL</t>
  </si>
  <si>
    <t>2ND
HALF</t>
  </si>
  <si>
    <t>FIRST
HALF</t>
  </si>
  <si>
    <t>TIME</t>
  </si>
  <si>
    <t>HOURS</t>
  </si>
  <si>
    <t>REMARKS</t>
  </si>
  <si>
    <t>STARTED</t>
  </si>
  <si>
    <t>ENDED</t>
  </si>
  <si>
    <t>REGULAR
TIME</t>
  </si>
  <si>
    <t>ORDINARY
OVERTIME</t>
  </si>
  <si>
    <t>HOLIDAY
OVERTIME</t>
  </si>
  <si>
    <t>SPLIT SHIFT</t>
  </si>
  <si>
    <t>TOTAL TIME
EXCLUDING
MEAL TIME</t>
  </si>
  <si>
    <t>ACTUAL
TIME
WORKED</t>
  </si>
  <si>
    <t>NIGHT
DIFFER-
ENTIAL</t>
  </si>
  <si>
    <t>PAYROLL NO.</t>
  </si>
  <si>
    <r>
      <t>STATE OF HAWAII</t>
    </r>
    <r>
      <rPr>
        <sz val="10"/>
        <rFont val="Arial"/>
      </rPr>
      <t xml:space="preserve">
</t>
    </r>
    <r>
      <rPr>
        <b/>
        <sz val="14"/>
        <rFont val="Arial"/>
        <family val="2"/>
      </rPr>
      <t>INDIVIDUAL TIMESHEET</t>
    </r>
  </si>
  <si>
    <t>TOTALS</t>
  </si>
  <si>
    <t>COMBINED TOTAL TIME</t>
  </si>
  <si>
    <t>POSITION NO.</t>
  </si>
  <si>
    <t>HOURLY RATE</t>
  </si>
  <si>
    <t>EMPLOYEE NAME (LAST, FIRST, MIDDLE INITIAL)</t>
  </si>
  <si>
    <t>BU CODE</t>
  </si>
  <si>
    <t>ENTER MONTH CODE
IN APPLICABLE HALF</t>
  </si>
  <si>
    <t>SPECIAL INSTRUCTIONS:</t>
  </si>
  <si>
    <t>INDICATE ACTUAL HOURS EMPLOYEE CHOOSES TO ELECT AS COMPENSATORY TIME IN LIEU OF CASH PAYMENT</t>
  </si>
  <si>
    <t>TOTAL COMPENSATORY TIME</t>
  </si>
  <si>
    <t>B</t>
  </si>
  <si>
    <t>O</t>
  </si>
  <si>
    <t>P</t>
  </si>
  <si>
    <t>E</t>
  </si>
  <si>
    <t>D</t>
  </si>
  <si>
    <t>N</t>
  </si>
  <si>
    <t>S</t>
  </si>
  <si>
    <t>STAND BY DAYS</t>
  </si>
  <si>
    <t>UNIFORM ACCOUNTING CODE</t>
  </si>
  <si>
    <t>I CERTIFY THAT THE TIME CLAIMED ABOVE IS CORRECT. NO OTHER CLAIM HAS BEEN MADE OR WILL BE MADE FOR THE ABOVE PERIOD. IT IS MUTUALLY AGREED THAT THE EMPLOYEE WILL RECEIVE PAYMENT OR TIME OFF AS INDICATED ABOVE.</t>
  </si>
  <si>
    <t>DATE</t>
  </si>
  <si>
    <t>SIGNATURE OF EMPLOYEE</t>
  </si>
  <si>
    <t>SIGNATURE OF DEPARTMENT HEAD</t>
  </si>
  <si>
    <t>BREAK
MIN</t>
  </si>
  <si>
    <t>CODE</t>
  </si>
  <si>
    <t>p</t>
  </si>
  <si>
    <t>b</t>
  </si>
  <si>
    <t>o</t>
  </si>
  <si>
    <t>e</t>
  </si>
  <si>
    <t>d</t>
  </si>
  <si>
    <t>n</t>
  </si>
  <si>
    <t>s</t>
  </si>
  <si>
    <t>UNIVERSITY OF HAWAII</t>
  </si>
  <si>
    <t>Reg Hrs &gt;</t>
  </si>
  <si>
    <t>Sat</t>
  </si>
  <si>
    <t>Sun</t>
  </si>
  <si>
    <t>Mon</t>
  </si>
  <si>
    <t>Tue</t>
  </si>
  <si>
    <t>Wed</t>
  </si>
  <si>
    <t>Fri</t>
  </si>
  <si>
    <t>Thr</t>
  </si>
  <si>
    <t>Days Off &gt;</t>
  </si>
  <si>
    <t xml:space="preserve">1.  This time sheet must be completed in hours, except for stand by days.
</t>
  </si>
  <si>
    <t>CAMPUS CODE</t>
  </si>
  <si>
    <t>ACCOUNT</t>
  </si>
  <si>
    <t>UH EMPLOYEE ID #</t>
  </si>
  <si>
    <t>UH PAYROLL EXCEL VERSION D-55
AUG 2012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</si>
</sst>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quot;$&quot;#,##0.00"/>
    <numFmt numFmtId="167" formatCode="00"/>
    <numFmt numFmtId="171" formatCode="000"/>
    <numFmt numFmtId="172" formatCode="0000"/>
    <numFmt numFmtId="173" formatCode="mm\-dd\-yy"/>
  </numFmts>
  <fonts count="23" x14ac:knownFonts="1">
    <font>
      <sz val="10"/>
      <name val="Arial"/>
    </font>
    <font>
      <sz val="8"/>
      <name val="Arial"/>
      <family val="2"/>
    </font>
    <font>
      <sz val="5"/>
      <name val="Arial"/>
      <family val="2"/>
    </font>
    <font>
      <sz val="6"/>
      <name val="Arial"/>
      <family val="2"/>
    </font>
    <font>
      <sz val="7"/>
      <name val="Arial"/>
      <family val="2"/>
    </font>
    <font>
      <b/>
      <sz val="10"/>
      <name val="Arial"/>
      <family val="2"/>
    </font>
    <font>
      <b/>
      <sz val="14"/>
      <name val="Arial"/>
      <family val="2"/>
    </font>
    <font>
      <sz val="11"/>
      <name val="Arial"/>
      <family val="2"/>
    </font>
    <font>
      <sz val="4"/>
      <name val="Arial"/>
      <family val="2"/>
    </font>
    <font>
      <b/>
      <sz val="10"/>
      <color indexed="9"/>
      <name val="Arial"/>
      <family val="2"/>
    </font>
    <font>
      <sz val="5"/>
      <color indexed="9"/>
      <name val="Arial"/>
      <family val="2"/>
    </font>
    <font>
      <sz val="5.5"/>
      <name val="Arial"/>
      <family val="2"/>
    </font>
    <font>
      <sz val="10"/>
      <name val="Arial"/>
      <family val="2"/>
    </font>
    <font>
      <sz val="9"/>
      <name val="Arial"/>
      <family val="2"/>
    </font>
    <font>
      <b/>
      <sz val="9"/>
      <name val="Arial"/>
      <family val="2"/>
    </font>
    <font>
      <b/>
      <sz val="11"/>
      <name val="Arial"/>
      <family val="2"/>
    </font>
    <font>
      <b/>
      <sz val="8"/>
      <color indexed="81"/>
      <name val="Tahoma"/>
    </font>
    <font>
      <sz val="12"/>
      <name val="Arial"/>
      <family val="2"/>
    </font>
    <font>
      <b/>
      <sz val="8.5"/>
      <name val="Arial"/>
      <family val="2"/>
    </font>
    <font>
      <sz val="8.5"/>
      <name val="Arial"/>
      <family val="2"/>
    </font>
    <font>
      <b/>
      <sz val="5"/>
      <name val="Arial"/>
      <family val="2"/>
    </font>
    <font>
      <b/>
      <sz val="7"/>
      <name val="Arial"/>
      <family val="2"/>
    </font>
    <font>
      <b/>
      <sz val="8"/>
      <name val="Arial"/>
      <family val="2"/>
    </font>
  </fonts>
  <fills count="5">
    <fill>
      <patternFill patternType="none"/>
    </fill>
    <fill>
      <patternFill patternType="gray125"/>
    </fill>
    <fill>
      <patternFill patternType="lightGray"/>
    </fill>
    <fill>
      <patternFill patternType="solid">
        <fgColor indexed="65"/>
        <bgColor indexed="64"/>
      </patternFill>
    </fill>
    <fill>
      <patternFill patternType="lightUp"/>
    </fill>
  </fills>
  <borders count="93">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hair">
        <color indexed="64"/>
      </left>
      <right style="dotted">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hair">
        <color indexed="64"/>
      </left>
      <right style="dotted">
        <color indexed="64"/>
      </right>
      <top/>
      <bottom style="thin">
        <color indexed="64"/>
      </bottom>
      <diagonal/>
    </border>
    <border>
      <left/>
      <right style="double">
        <color indexed="64"/>
      </right>
      <top/>
      <bottom style="thin">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hair">
        <color indexed="64"/>
      </left>
      <right style="dotted">
        <color indexed="64"/>
      </right>
      <top/>
      <bottom/>
      <diagonal/>
    </border>
    <border>
      <left style="hair">
        <color indexed="64"/>
      </left>
      <right style="dotted">
        <color indexed="64"/>
      </right>
      <top style="hair">
        <color indexed="64"/>
      </top>
      <bottom style="thin">
        <color indexed="64"/>
      </bottom>
      <diagonal/>
    </border>
    <border>
      <left style="hair">
        <color indexed="64"/>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hair">
        <color indexed="64"/>
      </right>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708">
    <xf numFmtId="0" fontId="0" fillId="0" borderId="0" xfId="0"/>
    <xf numFmtId="0" fontId="7" fillId="0" borderId="0" xfId="0" applyFont="1" applyAlignment="1" applyProtection="1">
      <alignment horizontal="center" vertical="center" wrapText="1"/>
      <protection hidden="1"/>
    </xf>
    <xf numFmtId="0" fontId="0" fillId="0" borderId="0" xfId="0"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167" fontId="5" fillId="0" borderId="1" xfId="0" applyNumberFormat="1" applyFont="1" applyBorder="1" applyAlignment="1" applyProtection="1">
      <alignment horizontal="center" vertical="center"/>
      <protection locked="0" hidden="1"/>
    </xf>
    <xf numFmtId="167" fontId="5" fillId="0" borderId="2" xfId="0" applyNumberFormat="1" applyFont="1" applyBorder="1" applyAlignment="1" applyProtection="1">
      <alignment horizontal="center" vertical="center"/>
      <protection locked="0" hidden="1"/>
    </xf>
    <xf numFmtId="0" fontId="0" fillId="2" borderId="3" xfId="0" applyFill="1" applyBorder="1" applyAlignment="1" applyProtection="1">
      <protection hidden="1"/>
    </xf>
    <xf numFmtId="0" fontId="0" fillId="2" borderId="4" xfId="0" applyFill="1" applyBorder="1" applyAlignment="1" applyProtection="1">
      <protection hidden="1"/>
    </xf>
    <xf numFmtId="0" fontId="0" fillId="2" borderId="5" xfId="0" applyFill="1" applyBorder="1" applyAlignment="1" applyProtection="1">
      <protection hidden="1"/>
    </xf>
    <xf numFmtId="0" fontId="0" fillId="2" borderId="6" xfId="0" applyFill="1" applyBorder="1" applyAlignment="1" applyProtection="1">
      <alignment horizontal="center" vertical="center" wrapText="1"/>
      <protection hidden="1"/>
    </xf>
    <xf numFmtId="0" fontId="0" fillId="2" borderId="6" xfId="0" applyFill="1" applyBorder="1" applyAlignment="1" applyProtection="1">
      <alignment horizontal="center"/>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0" fillId="2" borderId="9" xfId="0" applyFill="1" applyBorder="1" applyAlignment="1" applyProtection="1">
      <protection hidden="1"/>
    </xf>
    <xf numFmtId="0" fontId="0" fillId="0" borderId="0" xfId="0" applyAlignment="1" applyProtection="1">
      <protection hidden="1"/>
    </xf>
    <xf numFmtId="0" fontId="1" fillId="2" borderId="10" xfId="0" applyFont="1" applyFill="1" applyBorder="1" applyAlignment="1" applyProtection="1">
      <alignment horizontal="center" vertical="center"/>
      <protection hidden="1"/>
    </xf>
    <xf numFmtId="0" fontId="0" fillId="2" borderId="11" xfId="0" applyFill="1" applyBorder="1" applyAlignment="1" applyProtection="1">
      <protection hidden="1"/>
    </xf>
    <xf numFmtId="0" fontId="0" fillId="2" borderId="12" xfId="0" applyFill="1" applyBorder="1" applyAlignment="1" applyProtection="1">
      <protection hidden="1"/>
    </xf>
    <xf numFmtId="0" fontId="12" fillId="0" borderId="13" xfId="0" applyFont="1"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0" fillId="0" borderId="1" xfId="0" applyBorder="1" applyAlignment="1" applyProtection="1">
      <alignment horizontal="center"/>
      <protection locked="0" hidden="1"/>
    </xf>
    <xf numFmtId="2" fontId="12" fillId="0" borderId="15" xfId="0" applyNumberFormat="1" applyFont="1" applyBorder="1" applyAlignment="1" applyProtection="1">
      <alignment horizontal="center" vertical="center"/>
      <protection hidden="1"/>
    </xf>
    <xf numFmtId="0" fontId="0" fillId="0" borderId="16" xfId="0" applyBorder="1" applyAlignment="1" applyProtection="1">
      <alignment horizontal="center"/>
      <protection locked="0" hidden="1"/>
    </xf>
    <xf numFmtId="0" fontId="1" fillId="0" borderId="17" xfId="0" applyFont="1" applyBorder="1" applyAlignment="1" applyProtection="1">
      <alignment horizontal="center" vertical="center"/>
      <protection hidden="1"/>
    </xf>
    <xf numFmtId="0" fontId="0" fillId="0" borderId="18"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vertical="center"/>
      <protection locked="0" hidden="1"/>
    </xf>
    <xf numFmtId="2" fontId="12" fillId="0" borderId="20" xfId="0" applyNumberFormat="1"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3" fillId="0" borderId="4" xfId="0" applyFont="1" applyBorder="1" applyProtection="1">
      <protection hidden="1"/>
    </xf>
    <xf numFmtId="0" fontId="3" fillId="0" borderId="0" xfId="0" applyFont="1" applyBorder="1" applyProtection="1">
      <protection hidden="1"/>
    </xf>
    <xf numFmtId="0" fontId="0" fillId="0" borderId="5" xfId="0" applyBorder="1" applyProtection="1">
      <protection hidden="1"/>
    </xf>
    <xf numFmtId="0" fontId="3" fillId="0" borderId="21" xfId="0" applyFont="1" applyBorder="1" applyAlignment="1" applyProtection="1">
      <alignment horizontal="center" vertical="center"/>
      <protection hidden="1"/>
    </xf>
    <xf numFmtId="0" fontId="0" fillId="0" borderId="4" xfId="0" applyBorder="1" applyProtection="1">
      <protection hidden="1"/>
    </xf>
    <xf numFmtId="0" fontId="3" fillId="0" borderId="0" xfId="0" applyFont="1" applyBorder="1" applyAlignment="1" applyProtection="1">
      <alignment horizontal="center" vertical="center"/>
      <protection hidden="1"/>
    </xf>
    <xf numFmtId="0" fontId="17" fillId="0" borderId="0" xfId="0" applyFont="1" applyAlignment="1" applyProtection="1">
      <alignment horizontal="left" vertical="top" wrapText="1"/>
      <protection hidden="1"/>
    </xf>
    <xf numFmtId="0" fontId="0" fillId="0" borderId="0" xfId="0" applyAlignment="1" applyProtection="1">
      <alignment vertical="top"/>
      <protection hidden="1"/>
    </xf>
    <xf numFmtId="0" fontId="0" fillId="0" borderId="22" xfId="0" applyBorder="1" applyAlignment="1" applyProtection="1">
      <alignment horizontal="center"/>
      <protection hidden="1"/>
    </xf>
    <xf numFmtId="166" fontId="0" fillId="0" borderId="15" xfId="0" applyNumberFormat="1" applyBorder="1" applyAlignment="1" applyProtection="1">
      <alignment horizontal="center"/>
      <protection hidden="1"/>
    </xf>
    <xf numFmtId="0" fontId="3" fillId="0" borderId="0" xfId="0" applyFont="1" applyAlignment="1" applyProtection="1">
      <protection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 fillId="0" borderId="18" xfId="0" applyFont="1" applyBorder="1" applyAlignment="1" applyProtection="1">
      <alignment horizontal="center" vertical="center"/>
      <protection hidden="1"/>
    </xf>
    <xf numFmtId="0" fontId="3" fillId="0" borderId="5" xfId="0" applyFont="1" applyBorder="1" applyProtection="1">
      <protection hidden="1"/>
    </xf>
    <xf numFmtId="0" fontId="3" fillId="0" borderId="23" xfId="0" applyFont="1" applyBorder="1" applyProtection="1">
      <protection hidden="1"/>
    </xf>
    <xf numFmtId="0" fontId="0" fillId="0" borderId="0" xfId="0" applyBorder="1" applyProtection="1">
      <protection hidden="1"/>
    </xf>
    <xf numFmtId="0" fontId="0" fillId="0" borderId="24" xfId="0" applyBorder="1" applyProtection="1">
      <protection hidden="1"/>
    </xf>
    <xf numFmtId="0" fontId="0" fillId="0" borderId="25" xfId="0" applyBorder="1" applyProtection="1">
      <protection hidden="1"/>
    </xf>
    <xf numFmtId="0" fontId="0" fillId="0" borderId="26" xfId="0" applyBorder="1" applyProtection="1">
      <protection hidden="1"/>
    </xf>
    <xf numFmtId="167" fontId="0" fillId="2" borderId="27" xfId="0" applyNumberFormat="1" applyFill="1" applyBorder="1" applyAlignment="1" applyProtection="1">
      <protection hidden="1"/>
    </xf>
    <xf numFmtId="0" fontId="3" fillId="0" borderId="28" xfId="0" applyFont="1" applyBorder="1" applyAlignment="1" applyProtection="1">
      <alignment horizontal="center" vertical="center"/>
      <protection hidden="1"/>
    </xf>
    <xf numFmtId="0" fontId="0" fillId="2" borderId="1" xfId="0" applyFill="1" applyBorder="1" applyAlignment="1" applyProtection="1">
      <alignment horizontal="center"/>
      <protection hidden="1"/>
    </xf>
    <xf numFmtId="0" fontId="1" fillId="0" borderId="29" xfId="0" applyFont="1" applyBorder="1" applyAlignment="1" applyProtection="1">
      <alignment horizontal="center" vertical="center"/>
      <protection hidden="1"/>
    </xf>
    <xf numFmtId="0" fontId="0" fillId="0" borderId="30" xfId="0" applyBorder="1" applyAlignment="1" applyProtection="1">
      <protection locked="0" hidden="1"/>
    </xf>
    <xf numFmtId="167" fontId="0" fillId="0" borderId="31" xfId="0" applyNumberFormat="1" applyBorder="1" applyAlignment="1" applyProtection="1">
      <protection locked="0" hidden="1"/>
    </xf>
    <xf numFmtId="0" fontId="0" fillId="0" borderId="32" xfId="0" applyBorder="1" applyAlignment="1" applyProtection="1">
      <protection locked="0" hidden="1"/>
    </xf>
    <xf numFmtId="0" fontId="0" fillId="0" borderId="24" xfId="0" applyBorder="1" applyAlignment="1" applyProtection="1">
      <protection locked="0" hidden="1"/>
    </xf>
    <xf numFmtId="0" fontId="0" fillId="0" borderId="29" xfId="0" applyBorder="1" applyAlignment="1" applyProtection="1">
      <alignment horizontal="center"/>
      <protection locked="0" hidden="1"/>
    </xf>
    <xf numFmtId="2" fontId="0" fillId="0" borderId="33" xfId="0" applyNumberFormat="1" applyBorder="1" applyAlignment="1" applyProtection="1">
      <alignment horizontal="center"/>
      <protection hidden="1"/>
    </xf>
    <xf numFmtId="18" fontId="0" fillId="0" borderId="0" xfId="0" applyNumberFormat="1" applyProtection="1">
      <protection hidden="1"/>
    </xf>
    <xf numFmtId="2" fontId="0" fillId="0" borderId="0" xfId="0" applyNumberFormat="1" applyProtection="1">
      <protection hidden="1"/>
    </xf>
    <xf numFmtId="2" fontId="0" fillId="0" borderId="0" xfId="0" applyNumberFormat="1" applyAlignment="1" applyProtection="1">
      <alignment horizontal="center"/>
      <protection hidden="1"/>
    </xf>
    <xf numFmtId="0" fontId="1" fillId="0" borderId="24" xfId="0" applyFont="1" applyBorder="1" applyAlignment="1" applyProtection="1">
      <alignment horizontal="center" vertical="center"/>
      <protection hidden="1"/>
    </xf>
    <xf numFmtId="0" fontId="0" fillId="0" borderId="30" xfId="0" applyBorder="1" applyProtection="1">
      <protection locked="0" hidden="1"/>
    </xf>
    <xf numFmtId="167" fontId="0" fillId="0" borderId="31" xfId="0" applyNumberFormat="1" applyBorder="1" applyProtection="1">
      <protection locked="0" hidden="1"/>
    </xf>
    <xf numFmtId="0" fontId="0" fillId="0" borderId="32" xfId="0" applyBorder="1" applyProtection="1">
      <protection locked="0" hidden="1"/>
    </xf>
    <xf numFmtId="0" fontId="0" fillId="0" borderId="24" xfId="0" applyBorder="1" applyProtection="1">
      <protection locked="0" hidden="1"/>
    </xf>
    <xf numFmtId="2" fontId="0" fillId="0" borderId="34" xfId="0" applyNumberFormat="1" applyBorder="1" applyAlignment="1" applyProtection="1">
      <alignment horizontal="center"/>
      <protection hidden="1"/>
    </xf>
    <xf numFmtId="0" fontId="0" fillId="0" borderId="35" xfId="0" applyBorder="1" applyProtection="1">
      <protection locked="0" hidden="1"/>
    </xf>
    <xf numFmtId="167" fontId="0" fillId="0" borderId="36" xfId="0" applyNumberFormat="1" applyBorder="1" applyProtection="1">
      <protection locked="0" hidden="1"/>
    </xf>
    <xf numFmtId="0" fontId="0" fillId="0" borderId="37" xfId="0" applyBorder="1" applyProtection="1">
      <protection locked="0" hidden="1"/>
    </xf>
    <xf numFmtId="0" fontId="0" fillId="0" borderId="11" xfId="0" applyBorder="1" applyProtection="1">
      <protection locked="0" hidden="1"/>
    </xf>
    <xf numFmtId="167" fontId="5" fillId="0" borderId="13" xfId="0" applyNumberFormat="1" applyFont="1" applyBorder="1" applyAlignment="1" applyProtection="1">
      <alignment horizontal="center" vertical="center"/>
      <protection hidden="1"/>
    </xf>
    <xf numFmtId="167" fontId="5" fillId="0" borderId="2" xfId="0" applyNumberFormat="1" applyFont="1" applyBorder="1" applyAlignment="1" applyProtection="1">
      <alignment horizontal="center" vertical="center"/>
      <protection hidden="1"/>
    </xf>
    <xf numFmtId="2" fontId="15" fillId="0" borderId="0" xfId="0" applyNumberFormat="1" applyFont="1" applyAlignment="1" applyProtection="1">
      <alignment horizontal="center" shrinkToFit="1"/>
      <protection hidden="1"/>
    </xf>
    <xf numFmtId="2" fontId="15" fillId="0" borderId="34" xfId="0" applyNumberFormat="1" applyFont="1" applyBorder="1" applyAlignment="1" applyProtection="1">
      <alignment horizontal="center" shrinkToFit="1"/>
      <protection hidden="1"/>
    </xf>
    <xf numFmtId="2" fontId="15" fillId="0" borderId="33" xfId="0" applyNumberFormat="1" applyFont="1" applyBorder="1" applyAlignment="1" applyProtection="1">
      <alignment horizontal="center" shrinkToFit="1"/>
      <protection hidden="1"/>
    </xf>
    <xf numFmtId="0" fontId="1" fillId="0" borderId="30"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0" fillId="0" borderId="23" xfId="0" applyBorder="1" applyProtection="1">
      <protection hidden="1"/>
    </xf>
    <xf numFmtId="0" fontId="0" fillId="0" borderId="38"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protection locked="0" hidden="1"/>
    </xf>
    <xf numFmtId="2" fontId="12" fillId="0" borderId="41" xfId="0" applyNumberFormat="1" applyFont="1" applyBorder="1" applyAlignment="1" applyProtection="1">
      <alignment horizontal="center" vertical="center"/>
      <protection hidden="1"/>
    </xf>
    <xf numFmtId="0" fontId="0" fillId="0" borderId="40" xfId="0" applyBorder="1" applyAlignment="1" applyProtection="1">
      <alignment horizontal="center" vertical="center"/>
      <protection locked="0" hidden="1"/>
    </xf>
    <xf numFmtId="0" fontId="0" fillId="0" borderId="0" xfId="0" applyAlignment="1" applyProtection="1">
      <alignment horizontal="center"/>
      <protection hidden="1"/>
    </xf>
    <xf numFmtId="2" fontId="0" fillId="0" borderId="33" xfId="0" applyNumberFormat="1" applyBorder="1" applyAlignment="1" applyProtection="1">
      <alignment horizontal="center"/>
      <protection locked="0" hidden="1"/>
    </xf>
    <xf numFmtId="0" fontId="0" fillId="0" borderId="33" xfId="0" applyBorder="1" applyProtection="1">
      <protection hidden="1"/>
    </xf>
    <xf numFmtId="2" fontId="12" fillId="0" borderId="15" xfId="0" applyNumberFormat="1" applyFont="1" applyBorder="1" applyAlignment="1" applyProtection="1">
      <alignment horizontal="center" vertical="center"/>
      <protection locked="0" hidden="1"/>
    </xf>
    <xf numFmtId="2" fontId="0" fillId="0" borderId="41" xfId="0" applyNumberFormat="1" applyBorder="1" applyAlignment="1" applyProtection="1">
      <protection locked="0" hidden="1"/>
    </xf>
    <xf numFmtId="2" fontId="12" fillId="0" borderId="20" xfId="0" applyNumberFormat="1" applyFont="1" applyBorder="1" applyAlignment="1" applyProtection="1">
      <alignment horizontal="center" vertical="center"/>
      <protection locked="0" hidden="1"/>
    </xf>
    <xf numFmtId="2" fontId="12" fillId="0" borderId="41" xfId="0" applyNumberFormat="1" applyFont="1" applyBorder="1" applyAlignment="1" applyProtection="1">
      <alignment horizontal="center" vertical="center"/>
      <protection locked="0" hidden="1"/>
    </xf>
    <xf numFmtId="0" fontId="0" fillId="2" borderId="0" xfId="0" applyFill="1" applyBorder="1" applyAlignment="1" applyProtection="1">
      <protection hidden="1"/>
    </xf>
    <xf numFmtId="0" fontId="0" fillId="2" borderId="42" xfId="0" applyFill="1" applyBorder="1" applyAlignment="1" applyProtection="1">
      <protection hidden="1"/>
    </xf>
    <xf numFmtId="0" fontId="0" fillId="2" borderId="22" xfId="0" applyFill="1" applyBorder="1" applyAlignment="1" applyProtection="1">
      <protection hidden="1"/>
    </xf>
    <xf numFmtId="0" fontId="1" fillId="2" borderId="3"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3" fillId="0" borderId="43"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hidden="1"/>
    </xf>
    <xf numFmtId="0" fontId="4" fillId="0" borderId="43"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167" fontId="13" fillId="0" borderId="2" xfId="0" applyNumberFormat="1" applyFont="1" applyBorder="1" applyAlignment="1" applyProtection="1">
      <alignment horizontal="center" vertical="center"/>
      <protection locked="0" hidden="1"/>
    </xf>
    <xf numFmtId="167" fontId="14" fillId="0" borderId="1" xfId="0" applyNumberFormat="1" applyFont="1" applyBorder="1" applyAlignment="1" applyProtection="1">
      <alignment horizontal="center" vertical="center"/>
      <protection hidden="1"/>
    </xf>
    <xf numFmtId="167" fontId="0" fillId="0" borderId="44" xfId="0" applyNumberFormat="1" applyBorder="1" applyAlignment="1" applyProtection="1">
      <alignment horizontal="center" vertical="center"/>
      <protection locked="0" hidden="1"/>
    </xf>
    <xf numFmtId="167" fontId="0" fillId="0" borderId="45" xfId="0" applyNumberFormat="1" applyBorder="1" applyAlignment="1" applyProtection="1">
      <alignment horizontal="center" vertical="center"/>
      <protection locked="0" hidden="1"/>
    </xf>
    <xf numFmtId="167" fontId="0" fillId="0" borderId="46" xfId="0" applyNumberFormat="1" applyBorder="1" applyAlignment="1" applyProtection="1">
      <alignment horizontal="center" vertical="center"/>
      <protection locked="0" hidden="1"/>
    </xf>
    <xf numFmtId="0" fontId="0" fillId="0" borderId="30" xfId="0" applyNumberFormat="1" applyBorder="1" applyProtection="1">
      <protection locked="0" hidden="1"/>
    </xf>
    <xf numFmtId="0" fontId="4" fillId="0" borderId="47" xfId="0" applyFont="1" applyFill="1" applyBorder="1" applyAlignment="1" applyProtection="1">
      <alignment horizontal="center" vertical="center"/>
      <protection hidden="1"/>
    </xf>
    <xf numFmtId="0" fontId="0" fillId="0" borderId="0" xfId="0" applyNumberFormat="1" applyProtection="1">
      <protection hidden="1"/>
    </xf>
    <xf numFmtId="0" fontId="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locked="0" hidden="1"/>
    </xf>
    <xf numFmtId="0" fontId="12" fillId="0" borderId="0" xfId="0" applyFont="1" applyBorder="1" applyAlignment="1" applyProtection="1">
      <alignment horizontal="center"/>
      <protection hidden="1"/>
    </xf>
    <xf numFmtId="0" fontId="4" fillId="0" borderId="0" xfId="0" applyFont="1" applyBorder="1" applyAlignment="1" applyProtection="1">
      <alignment horizontal="center" vertical="center" wrapText="1"/>
      <protection hidden="1"/>
    </xf>
    <xf numFmtId="172" fontId="12" fillId="0" borderId="0" xfId="0" applyNumberFormat="1" applyFont="1" applyBorder="1" applyAlignment="1" applyProtection="1">
      <alignment horizontal="center"/>
      <protection locked="0" hidden="1"/>
    </xf>
    <xf numFmtId="171" fontId="12" fillId="0" borderId="0" xfId="0" applyNumberFormat="1" applyFont="1" applyBorder="1" applyAlignment="1" applyProtection="1">
      <alignment horizontal="center" vertical="center"/>
      <protection locked="0" hidden="1"/>
    </xf>
    <xf numFmtId="0" fontId="4" fillId="0" borderId="0" xfId="0" applyFont="1"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protection hidden="1"/>
    </xf>
    <xf numFmtId="173" fontId="5" fillId="0" borderId="0" xfId="0" applyNumberFormat="1" applyFont="1" applyBorder="1" applyAlignment="1" applyProtection="1">
      <protection hidden="1"/>
    </xf>
    <xf numFmtId="0" fontId="2" fillId="0" borderId="25" xfId="0" applyFont="1" applyBorder="1" applyAlignment="1" applyProtection="1">
      <alignment vertical="center"/>
      <protection hidden="1"/>
    </xf>
    <xf numFmtId="0" fontId="4" fillId="0" borderId="25" xfId="0" applyFont="1" applyFill="1" applyBorder="1" applyAlignment="1" applyProtection="1">
      <protection hidden="1"/>
    </xf>
    <xf numFmtId="0" fontId="4" fillId="0" borderId="0" xfId="0" applyFont="1" applyBorder="1" applyAlignment="1" applyProtection="1">
      <alignment vertical="center" wrapText="1"/>
      <protection hidden="1"/>
    </xf>
    <xf numFmtId="0" fontId="12" fillId="0" borderId="0" xfId="0" applyFont="1" applyBorder="1" applyAlignment="1" applyProtection="1">
      <protection hidden="1"/>
    </xf>
    <xf numFmtId="172" fontId="12" fillId="0" borderId="0" xfId="0" applyNumberFormat="1" applyFont="1" applyBorder="1" applyAlignment="1" applyProtection="1">
      <alignment wrapText="1"/>
      <protection locked="0" hidden="1"/>
    </xf>
    <xf numFmtId="0" fontId="12" fillId="0" borderId="0" xfId="0" applyFont="1" applyBorder="1" applyAlignment="1" applyProtection="1">
      <alignment horizontal="center" vertical="center" wrapText="1"/>
      <protection locked="0" hidden="1"/>
    </xf>
    <xf numFmtId="171" fontId="12" fillId="0" borderId="0" xfId="0" applyNumberFormat="1" applyFont="1" applyBorder="1" applyAlignment="1" applyProtection="1">
      <alignment vertical="center" wrapText="1"/>
      <protection locked="0" hidden="1"/>
    </xf>
    <xf numFmtId="0" fontId="4" fillId="0" borderId="0" xfId="0" applyFont="1" applyFill="1" applyBorder="1" applyAlignment="1" applyProtection="1">
      <alignment horizontal="center" shrinkToFit="1"/>
      <protection hidden="1"/>
    </xf>
    <xf numFmtId="0" fontId="2" fillId="0" borderId="42" xfId="0" applyFont="1" applyFill="1" applyBorder="1" applyAlignment="1" applyProtection="1">
      <alignment vertical="center"/>
      <protection hidden="1"/>
    </xf>
    <xf numFmtId="0" fontId="4" fillId="0" borderId="42" xfId="0" applyFont="1" applyFill="1" applyBorder="1" applyAlignment="1" applyProtection="1">
      <alignment shrinkToFit="1"/>
      <protection hidden="1"/>
    </xf>
    <xf numFmtId="0" fontId="4" fillId="0" borderId="48" xfId="0" applyFont="1" applyFill="1" applyBorder="1" applyAlignment="1" applyProtection="1">
      <alignment shrinkToFit="1"/>
      <protection hidden="1"/>
    </xf>
    <xf numFmtId="0" fontId="2" fillId="0" borderId="26"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14" xfId="0" applyBorder="1" applyAlignment="1" applyProtection="1">
      <alignment horizontal="center"/>
      <protection hidden="1"/>
    </xf>
    <xf numFmtId="0" fontId="2" fillId="0" borderId="49"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88" xfId="0" applyFont="1" applyBorder="1" applyAlignment="1" applyProtection="1">
      <alignment horizontal="center" vertical="center"/>
      <protection hidden="1"/>
    </xf>
    <xf numFmtId="0" fontId="21" fillId="0" borderId="73" xfId="0" applyFont="1" applyBorder="1" applyAlignment="1" applyProtection="1">
      <alignment horizontal="center" vertical="center" wrapText="1"/>
      <protection hidden="1"/>
    </xf>
    <xf numFmtId="0" fontId="21" fillId="0" borderId="33" xfId="0" applyFont="1" applyBorder="1" applyAlignment="1" applyProtection="1">
      <alignment horizontal="center" vertical="center" wrapText="1"/>
      <protection hidden="1"/>
    </xf>
    <xf numFmtId="0" fontId="21" fillId="0" borderId="87" xfId="0" applyFont="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28" xfId="0" applyFont="1" applyFill="1" applyBorder="1" applyAlignment="1" applyProtection="1">
      <alignment horizontal="center" vertical="center"/>
      <protection hidden="1"/>
    </xf>
    <xf numFmtId="0" fontId="22" fillId="0" borderId="73" xfId="0" applyFont="1" applyFill="1" applyBorder="1" applyAlignment="1" applyProtection="1">
      <alignment horizontal="center" vertical="center"/>
      <protection hidden="1"/>
    </xf>
    <xf numFmtId="0" fontId="22" fillId="0" borderId="33" xfId="0" applyFont="1" applyFill="1" applyBorder="1" applyAlignment="1" applyProtection="1">
      <alignment horizontal="center" vertical="center"/>
      <protection hidden="1"/>
    </xf>
    <xf numFmtId="0" fontId="12" fillId="0" borderId="74" xfId="0" applyFont="1" applyBorder="1" applyAlignment="1" applyProtection="1">
      <alignment horizontal="center" wrapText="1"/>
      <protection hidden="1"/>
    </xf>
    <xf numFmtId="0" fontId="12" fillId="0" borderId="75" xfId="0" applyFont="1" applyBorder="1" applyAlignment="1" applyProtection="1">
      <alignment horizontal="center" wrapText="1"/>
      <protection hidden="1"/>
    </xf>
    <xf numFmtId="0" fontId="12" fillId="0" borderId="73" xfId="0" applyFont="1" applyBorder="1" applyAlignment="1" applyProtection="1">
      <alignment horizontal="center" wrapText="1"/>
      <protection hidden="1"/>
    </xf>
    <xf numFmtId="0" fontId="12" fillId="0" borderId="33" xfId="0" applyFont="1" applyBorder="1" applyAlignment="1" applyProtection="1">
      <alignment horizontal="center" wrapText="1"/>
      <protection hidden="1"/>
    </xf>
    <xf numFmtId="0" fontId="12" fillId="0" borderId="73" xfId="0" applyFont="1" applyBorder="1" applyAlignment="1" applyProtection="1">
      <alignment horizontal="center" wrapText="1"/>
      <protection locked="0" hidden="1"/>
    </xf>
    <xf numFmtId="0" fontId="12" fillId="0" borderId="33" xfId="0" applyFont="1" applyBorder="1" applyAlignment="1" applyProtection="1">
      <alignment horizontal="center" wrapText="1"/>
      <protection locked="0" hidden="1"/>
    </xf>
    <xf numFmtId="0" fontId="12" fillId="0" borderId="86" xfId="0" applyFont="1" applyBorder="1" applyAlignment="1" applyProtection="1">
      <alignment horizontal="center" wrapText="1"/>
      <protection hidden="1"/>
    </xf>
    <xf numFmtId="0" fontId="12" fillId="0" borderId="87" xfId="0" applyFont="1" applyBorder="1" applyAlignment="1" applyProtection="1">
      <alignment horizontal="center" wrapText="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1" xfId="0" applyBorder="1" applyAlignment="1" applyProtection="1">
      <protection hidden="1"/>
    </xf>
    <xf numFmtId="0" fontId="0" fillId="0" borderId="12" xfId="0" applyBorder="1" applyAlignment="1" applyProtection="1">
      <protection hidden="1"/>
    </xf>
    <xf numFmtId="0" fontId="0" fillId="0" borderId="10" xfId="0" applyBorder="1" applyAlignment="1" applyProtection="1">
      <alignment horizontal="center"/>
      <protection locked="0" hidden="1"/>
    </xf>
    <xf numFmtId="0" fontId="0" fillId="0" borderId="11" xfId="0" applyBorder="1" applyAlignment="1" applyProtection="1">
      <protection locked="0" hidden="1"/>
    </xf>
    <xf numFmtId="0" fontId="0" fillId="0" borderId="12" xfId="0" applyBorder="1" applyAlignment="1" applyProtection="1">
      <protection locked="0" hidden="1"/>
    </xf>
    <xf numFmtId="0" fontId="0" fillId="0" borderId="11" xfId="0" applyBorder="1" applyAlignment="1" applyProtection="1">
      <alignment horizontal="center"/>
      <protection locked="0" hidden="1"/>
    </xf>
    <xf numFmtId="167" fontId="0" fillId="0" borderId="10" xfId="0" applyNumberFormat="1" applyBorder="1" applyAlignment="1" applyProtection="1">
      <alignment horizontal="center"/>
      <protection locked="0" hidden="1"/>
    </xf>
    <xf numFmtId="167" fontId="0" fillId="0" borderId="12" xfId="0" applyNumberFormat="1" applyBorder="1" applyAlignment="1" applyProtection="1">
      <alignment horizontal="center"/>
      <protection locked="0" hidden="1"/>
    </xf>
    <xf numFmtId="0" fontId="7" fillId="0" borderId="0" xfId="0" applyFont="1" applyBorder="1" applyAlignment="1" applyProtection="1">
      <alignment horizontal="center" vertical="center" wrapText="1"/>
      <protection hidden="1"/>
    </xf>
    <xf numFmtId="0" fontId="1" fillId="0" borderId="53" xfId="0" applyFont="1" applyBorder="1" applyAlignment="1" applyProtection="1">
      <alignment horizontal="center" vertical="top"/>
      <protection hidden="1"/>
    </xf>
    <xf numFmtId="0" fontId="1" fillId="0" borderId="49" xfId="0" applyFont="1" applyBorder="1" applyAlignment="1" applyProtection="1">
      <alignment horizontal="center" vertical="top"/>
      <protection hidden="1"/>
    </xf>
    <xf numFmtId="0" fontId="0" fillId="0" borderId="49" xfId="0" applyBorder="1" applyAlignment="1" applyProtection="1">
      <alignment vertical="top"/>
      <protection hidden="1"/>
    </xf>
    <xf numFmtId="0" fontId="0" fillId="0" borderId="50" xfId="0" applyBorder="1" applyAlignment="1" applyProtection="1">
      <protection hidden="1"/>
    </xf>
    <xf numFmtId="0" fontId="0" fillId="0" borderId="49" xfId="0" applyBorder="1" applyAlignment="1" applyProtection="1">
      <protection hidden="1"/>
    </xf>
    <xf numFmtId="0" fontId="1" fillId="0" borderId="50" xfId="0" applyFont="1" applyBorder="1" applyAlignment="1" applyProtection="1">
      <alignment horizontal="center" vertical="top"/>
      <protection hidden="1"/>
    </xf>
    <xf numFmtId="0" fontId="0" fillId="0" borderId="49"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10" xfId="0" applyNumberFormat="1" applyBorder="1" applyAlignment="1" applyProtection="1">
      <alignment horizontal="center"/>
      <protection locked="0" hidden="1"/>
    </xf>
    <xf numFmtId="0" fontId="0" fillId="0" borderId="11" xfId="0" applyNumberFormat="1" applyBorder="1" applyAlignment="1" applyProtection="1">
      <alignment horizontal="center"/>
      <protection locked="0" hidden="1"/>
    </xf>
    <xf numFmtId="0" fontId="0" fillId="0" borderId="12" xfId="0" applyNumberFormat="1" applyBorder="1" applyAlignment="1" applyProtection="1">
      <protection locked="0" hidden="1"/>
    </xf>
    <xf numFmtId="49" fontId="0" fillId="0" borderId="10" xfId="0" applyNumberFormat="1" applyBorder="1" applyAlignment="1" applyProtection="1">
      <alignment horizontal="center"/>
      <protection locked="0" hidden="1"/>
    </xf>
    <xf numFmtId="49" fontId="0" fillId="0" borderId="11" xfId="0" applyNumberFormat="1" applyBorder="1" applyAlignment="1" applyProtection="1">
      <protection locked="0" hidden="1"/>
    </xf>
    <xf numFmtId="49" fontId="0" fillId="0" borderId="12" xfId="0" applyNumberFormat="1" applyBorder="1" applyAlignment="1" applyProtection="1">
      <protection locked="0" hidden="1"/>
    </xf>
    <xf numFmtId="166" fontId="0" fillId="0" borderId="10" xfId="0" applyNumberFormat="1"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10" xfId="0" applyBorder="1" applyAlignment="1" applyProtection="1">
      <protection locked="0" hidden="1"/>
    </xf>
    <xf numFmtId="0" fontId="2" fillId="0" borderId="6" xfId="0" applyFont="1" applyBorder="1" applyAlignment="1" applyProtection="1">
      <alignment horizontal="center" vertical="top" wrapText="1"/>
      <protection hidden="1"/>
    </xf>
    <xf numFmtId="0" fontId="0" fillId="0" borderId="1" xfId="0" applyBorder="1" applyAlignment="1" applyProtection="1">
      <protection hidden="1"/>
    </xf>
    <xf numFmtId="0" fontId="4" fillId="0" borderId="69"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3" fillId="0" borderId="6" xfId="0" applyFont="1" applyBorder="1" applyAlignment="1" applyProtection="1">
      <alignment horizontal="center" vertical="center" textRotation="255" wrapText="1"/>
      <protection hidden="1"/>
    </xf>
    <xf numFmtId="0" fontId="3" fillId="0" borderId="1" xfId="0" applyFont="1" applyBorder="1" applyAlignment="1" applyProtection="1">
      <alignment horizontal="center" vertical="center" textRotation="255" wrapText="1"/>
      <protection hidden="1"/>
    </xf>
    <xf numFmtId="0" fontId="3" fillId="0" borderId="2" xfId="0" applyFont="1" applyBorder="1" applyAlignment="1" applyProtection="1">
      <alignment horizontal="center" vertical="center" textRotation="255" wrapText="1"/>
      <protection hidden="1"/>
    </xf>
    <xf numFmtId="0" fontId="4" fillId="0" borderId="70" xfId="0" applyFont="1" applyBorder="1" applyAlignment="1" applyProtection="1">
      <protection hidden="1"/>
    </xf>
    <xf numFmtId="0" fontId="4" fillId="0" borderId="72" xfId="0" applyFont="1" applyBorder="1" applyAlignment="1" applyProtection="1">
      <protection hidden="1"/>
    </xf>
    <xf numFmtId="0" fontId="3" fillId="0" borderId="28" xfId="0" applyFont="1" applyBorder="1" applyAlignment="1" applyProtection="1">
      <alignment horizontal="center" vertical="top" wrapText="1"/>
      <protection hidden="1"/>
    </xf>
    <xf numFmtId="0" fontId="3" fillId="0" borderId="33" xfId="0" applyFont="1" applyBorder="1" applyAlignment="1" applyProtection="1">
      <alignment horizontal="center" vertical="top"/>
      <protection hidden="1"/>
    </xf>
    <xf numFmtId="0" fontId="3" fillId="0" borderId="75" xfId="0" applyFont="1" applyBorder="1" applyAlignment="1" applyProtection="1">
      <alignment horizontal="center" vertical="top"/>
      <protection hidden="1"/>
    </xf>
    <xf numFmtId="0" fontId="2" fillId="0" borderId="51" xfId="0" applyFont="1" applyBorder="1" applyAlignment="1" applyProtection="1">
      <alignment horizontal="center" vertical="center" wrapText="1"/>
      <protection hidden="1"/>
    </xf>
    <xf numFmtId="0" fontId="2" fillId="0" borderId="52" xfId="0" applyFont="1" applyBorder="1" applyAlignment="1" applyProtection="1">
      <alignment horizontal="center"/>
      <protection hidden="1"/>
    </xf>
    <xf numFmtId="0" fontId="2" fillId="0" borderId="52"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0" borderId="55"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0" fillId="0" borderId="19" xfId="0" applyBorder="1" applyAlignment="1" applyProtection="1">
      <protection hidden="1"/>
    </xf>
    <xf numFmtId="0" fontId="4" fillId="0" borderId="5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0" fillId="0" borderId="23" xfId="0" applyBorder="1" applyAlignment="1" applyProtection="1">
      <protection hidden="1"/>
    </xf>
    <xf numFmtId="0" fontId="0" fillId="0" borderId="25" xfId="0" applyBorder="1" applyAlignment="1" applyProtection="1">
      <protection hidden="1"/>
    </xf>
    <xf numFmtId="0" fontId="3" fillId="0" borderId="17" xfId="0" applyFont="1" applyBorder="1" applyAlignment="1" applyProtection="1">
      <alignment textRotation="255" wrapText="1"/>
      <protection hidden="1"/>
    </xf>
    <xf numFmtId="0" fontId="3" fillId="0" borderId="2" xfId="0" applyFont="1" applyBorder="1" applyAlignment="1" applyProtection="1">
      <alignment textRotation="255"/>
      <protection hidden="1"/>
    </xf>
    <xf numFmtId="0" fontId="11" fillId="0" borderId="18" xfId="0" applyFont="1" applyBorder="1" applyAlignment="1" applyProtection="1">
      <alignment horizontal="center" vertical="center" wrapText="1"/>
      <protection hidden="1"/>
    </xf>
    <xf numFmtId="0" fontId="11" fillId="0" borderId="49" xfId="0" applyFont="1" applyBorder="1" applyAlignment="1" applyProtection="1">
      <protection hidden="1"/>
    </xf>
    <xf numFmtId="0" fontId="11" fillId="0" borderId="50" xfId="0" applyFont="1" applyBorder="1" applyAlignment="1" applyProtection="1">
      <protection hidden="1"/>
    </xf>
    <xf numFmtId="0" fontId="11" fillId="0" borderId="54" xfId="0" applyFont="1" applyBorder="1" applyAlignment="1" applyProtection="1">
      <protection hidden="1"/>
    </xf>
    <xf numFmtId="0" fontId="11" fillId="0" borderId="25" xfId="0" applyFont="1" applyBorder="1" applyAlignment="1" applyProtection="1">
      <protection hidden="1"/>
    </xf>
    <xf numFmtId="0" fontId="11" fillId="0" borderId="55" xfId="0" applyFont="1" applyBorder="1" applyAlignment="1" applyProtection="1">
      <protection hidden="1"/>
    </xf>
    <xf numFmtId="0" fontId="11" fillId="0" borderId="53"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protection hidden="1"/>
    </xf>
    <xf numFmtId="0" fontId="11" fillId="0" borderId="33"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0" fillId="0" borderId="57" xfId="0" applyBorder="1" applyAlignment="1" applyProtection="1">
      <protection hidden="1"/>
    </xf>
    <xf numFmtId="0" fontId="3" fillId="0" borderId="33" xfId="0" applyFont="1" applyBorder="1" applyAlignment="1" applyProtection="1">
      <alignment horizontal="center" vertical="center" wrapText="1"/>
      <protection hidden="1"/>
    </xf>
    <xf numFmtId="0" fontId="3" fillId="0" borderId="75" xfId="0" applyFont="1" applyBorder="1" applyAlignment="1" applyProtection="1">
      <alignment horizontal="center" vertical="center"/>
      <protection hidden="1"/>
    </xf>
    <xf numFmtId="0" fontId="1" fillId="0" borderId="53" xfId="0" applyFont="1" applyBorder="1" applyAlignment="1" applyProtection="1">
      <alignment horizontal="center"/>
      <protection hidden="1"/>
    </xf>
    <xf numFmtId="0" fontId="1" fillId="0" borderId="50" xfId="0" applyFont="1" applyBorder="1" applyAlignment="1" applyProtection="1">
      <alignment horizontal="center"/>
      <protection hidden="1"/>
    </xf>
    <xf numFmtId="0" fontId="1" fillId="0" borderId="48" xfId="0" applyFont="1" applyBorder="1" applyAlignment="1" applyProtection="1">
      <alignment horizontal="center"/>
      <protection hidden="1"/>
    </xf>
    <xf numFmtId="0" fontId="1" fillId="0" borderId="55" xfId="0" applyFont="1" applyBorder="1" applyAlignment="1" applyProtection="1">
      <alignment horizontal="center"/>
      <protection hidden="1"/>
    </xf>
    <xf numFmtId="0" fontId="0" fillId="2" borderId="7" xfId="0" applyFill="1" applyBorder="1" applyAlignment="1" applyProtection="1">
      <protection hidden="1"/>
    </xf>
    <xf numFmtId="0" fontId="0" fillId="2" borderId="4" xfId="0" applyFill="1" applyBorder="1" applyAlignment="1" applyProtection="1">
      <protection hidden="1"/>
    </xf>
    <xf numFmtId="0" fontId="0" fillId="2" borderId="9" xfId="0" applyFill="1" applyBorder="1" applyAlignment="1" applyProtection="1">
      <protection hidden="1"/>
    </xf>
    <xf numFmtId="0" fontId="4" fillId="0" borderId="82" xfId="0" applyFont="1" applyFill="1" applyBorder="1" applyAlignment="1" applyProtection="1">
      <alignment horizontal="center" vertical="center" wrapText="1"/>
      <protection locked="0"/>
    </xf>
    <xf numFmtId="0" fontId="4" fillId="0" borderId="83" xfId="0" applyFont="1" applyFill="1" applyBorder="1" applyAlignment="1" applyProtection="1">
      <protection locked="0"/>
    </xf>
    <xf numFmtId="0" fontId="0" fillId="2" borderId="10" xfId="0" applyFill="1" applyBorder="1" applyAlignment="1" applyProtection="1">
      <protection hidden="1"/>
    </xf>
    <xf numFmtId="0" fontId="0" fillId="2" borderId="11" xfId="0" applyFill="1" applyBorder="1" applyAlignment="1" applyProtection="1">
      <protection hidden="1"/>
    </xf>
    <xf numFmtId="0" fontId="0" fillId="2" borderId="12" xfId="0" applyFill="1" applyBorder="1" applyAlignment="1" applyProtection="1">
      <protection hidden="1"/>
    </xf>
    <xf numFmtId="0" fontId="3" fillId="0" borderId="28"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0" xfId="0" applyFont="1" applyBorder="1" applyAlignment="1" applyProtection="1">
      <protection hidden="1"/>
    </xf>
    <xf numFmtId="0" fontId="4" fillId="0" borderId="53" xfId="0" applyFont="1" applyBorder="1" applyAlignment="1" applyProtection="1">
      <alignment horizontal="center" vertical="center" wrapText="1"/>
      <protection hidden="1"/>
    </xf>
    <xf numFmtId="0" fontId="0" fillId="2" borderId="3" xfId="0" applyFill="1" applyBorder="1" applyAlignment="1" applyProtection="1">
      <protection hidden="1"/>
    </xf>
    <xf numFmtId="0" fontId="4" fillId="0" borderId="82"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3" fillId="0" borderId="69" xfId="0" applyFont="1" applyBorder="1" applyAlignment="1" applyProtection="1">
      <alignment horizontal="center" vertical="center" wrapText="1"/>
      <protection hidden="1"/>
    </xf>
    <xf numFmtId="0" fontId="0" fillId="0" borderId="70" xfId="0" applyBorder="1" applyAlignment="1" applyProtection="1">
      <protection hidden="1"/>
    </xf>
    <xf numFmtId="0" fontId="4" fillId="0" borderId="84"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wrapText="1"/>
      <protection hidden="1"/>
    </xf>
    <xf numFmtId="0" fontId="0" fillId="0" borderId="28" xfId="0" applyBorder="1" applyAlignment="1" applyProtection="1">
      <alignment horizontal="center"/>
      <protection hidden="1"/>
    </xf>
    <xf numFmtId="0" fontId="0" fillId="0" borderId="13" xfId="0" applyFill="1" applyBorder="1" applyAlignment="1" applyProtection="1">
      <protection locked="0"/>
    </xf>
    <xf numFmtId="0" fontId="0" fillId="0" borderId="85" xfId="0" applyFill="1" applyBorder="1" applyAlignment="1" applyProtection="1">
      <protection locked="0"/>
    </xf>
    <xf numFmtId="0" fontId="0" fillId="0" borderId="35" xfId="0" applyFill="1" applyBorder="1" applyAlignment="1" applyProtection="1">
      <protection locked="0"/>
    </xf>
    <xf numFmtId="0" fontId="0" fillId="0" borderId="63" xfId="0" applyFill="1" applyBorder="1" applyAlignment="1" applyProtection="1">
      <protection locked="0"/>
    </xf>
    <xf numFmtId="2" fontId="0" fillId="0" borderId="30" xfId="0" applyNumberFormat="1" applyBorder="1" applyAlignment="1" applyProtection="1">
      <alignment horizontal="center"/>
      <protection hidden="1"/>
    </xf>
    <xf numFmtId="2" fontId="0" fillId="0" borderId="24" xfId="0" applyNumberFormat="1" applyBorder="1" applyAlignment="1" applyProtection="1">
      <alignment horizontal="center"/>
      <protection hidden="1"/>
    </xf>
    <xf numFmtId="2" fontId="0" fillId="0" borderId="57" xfId="0" applyNumberFormat="1" applyBorder="1" applyAlignment="1" applyProtection="1">
      <alignment horizontal="center"/>
      <protection hidden="1"/>
    </xf>
    <xf numFmtId="2" fontId="0" fillId="0" borderId="34" xfId="0" applyNumberFormat="1" applyBorder="1" applyAlignment="1" applyProtection="1">
      <alignment horizontal="center"/>
      <protection hidden="1"/>
    </xf>
    <xf numFmtId="2" fontId="0" fillId="0" borderId="33" xfId="0" applyNumberFormat="1" applyBorder="1" applyAlignment="1" applyProtection="1">
      <alignment horizontal="center"/>
      <protection hidden="1"/>
    </xf>
    <xf numFmtId="0" fontId="0" fillId="0" borderId="30" xfId="0" applyBorder="1" applyAlignment="1" applyProtection="1">
      <protection locked="0" hidden="1"/>
    </xf>
    <xf numFmtId="0" fontId="0" fillId="0" borderId="81" xfId="0" applyBorder="1" applyAlignment="1" applyProtection="1">
      <protection locked="0" hidden="1"/>
    </xf>
    <xf numFmtId="0" fontId="0" fillId="0" borderId="56" xfId="0" applyBorder="1" applyAlignment="1" applyProtection="1">
      <alignment wrapText="1" shrinkToFit="1"/>
      <protection locked="0" hidden="1"/>
    </xf>
    <xf numFmtId="0" fontId="0" fillId="0" borderId="24" xfId="0" applyBorder="1" applyAlignment="1" applyProtection="1">
      <alignment wrapText="1" shrinkToFit="1"/>
      <protection locked="0" hidden="1"/>
    </xf>
    <xf numFmtId="0" fontId="0" fillId="0" borderId="57" xfId="0" applyBorder="1" applyAlignment="1" applyProtection="1">
      <alignment wrapText="1" shrinkToFit="1"/>
      <protection locked="0" hidden="1"/>
    </xf>
    <xf numFmtId="2" fontId="0" fillId="0" borderId="33" xfId="0" applyNumberFormat="1" applyBorder="1" applyAlignment="1" applyProtection="1">
      <alignment horizontal="center"/>
      <protection locked="0" hidden="1"/>
    </xf>
    <xf numFmtId="0" fontId="0" fillId="0" borderId="33" xfId="0" applyBorder="1" applyAlignment="1" applyProtection="1">
      <alignment wrapText="1" shrinkToFit="1"/>
      <protection locked="0" hidden="1"/>
    </xf>
    <xf numFmtId="0" fontId="0" fillId="0" borderId="24" xfId="0" applyBorder="1" applyAlignment="1" applyProtection="1">
      <protection locked="0" hidden="1"/>
    </xf>
    <xf numFmtId="2" fontId="0" fillId="0" borderId="18" xfId="0" applyNumberFormat="1" applyBorder="1" applyAlignment="1" applyProtection="1">
      <alignment horizontal="center"/>
      <protection hidden="1"/>
    </xf>
    <xf numFmtId="2" fontId="0" fillId="0" borderId="49" xfId="0" applyNumberFormat="1" applyBorder="1" applyAlignment="1" applyProtection="1">
      <alignment horizontal="center"/>
      <protection hidden="1"/>
    </xf>
    <xf numFmtId="2" fontId="0" fillId="0" borderId="5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5" fillId="0" borderId="18"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5" fillId="0" borderId="54"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2" fontId="0" fillId="0" borderId="80" xfId="0" applyNumberFormat="1" applyBorder="1" applyAlignment="1" applyProtection="1">
      <alignment horizontal="center"/>
      <protection hidden="1"/>
    </xf>
    <xf numFmtId="2" fontId="0" fillId="0" borderId="20" xfId="0" applyNumberFormat="1" applyBorder="1" applyAlignment="1" applyProtection="1">
      <alignment horizontal="center"/>
      <protection hidden="1"/>
    </xf>
    <xf numFmtId="2" fontId="0" fillId="0" borderId="79" xfId="0" applyNumberFormat="1" applyBorder="1" applyAlignment="1" applyProtection="1">
      <alignment horizontal="center"/>
      <protection hidden="1"/>
    </xf>
    <xf numFmtId="2" fontId="0" fillId="0" borderId="64" xfId="0" applyNumberFormat="1" applyBorder="1" applyAlignment="1" applyProtection="1">
      <alignment horizontal="center"/>
      <protection hidden="1"/>
    </xf>
    <xf numFmtId="0" fontId="4" fillId="0" borderId="49" xfId="0" applyFont="1" applyBorder="1" applyAlignment="1" applyProtection="1">
      <alignment horizontal="center"/>
      <protection hidden="1"/>
    </xf>
    <xf numFmtId="0" fontId="4" fillId="0" borderId="50" xfId="0" applyFont="1" applyBorder="1" applyAlignment="1" applyProtection="1">
      <alignment horizontal="center"/>
      <protection hidden="1"/>
    </xf>
    <xf numFmtId="2" fontId="0" fillId="0" borderId="25" xfId="0" applyNumberFormat="1" applyBorder="1" applyAlignment="1" applyProtection="1">
      <alignment horizontal="center"/>
      <protection hidden="1"/>
    </xf>
    <xf numFmtId="2" fontId="0" fillId="0" borderId="55" xfId="0" applyNumberFormat="1" applyBorder="1" applyAlignment="1" applyProtection="1">
      <alignment horizontal="center"/>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0" fillId="0" borderId="5" xfId="0" applyBorder="1" applyAlignment="1" applyProtection="1">
      <protection hidden="1"/>
    </xf>
    <xf numFmtId="0" fontId="0" fillId="4" borderId="78" xfId="0" applyFill="1" applyBorder="1" applyAlignment="1" applyProtection="1">
      <protection hidden="1"/>
    </xf>
    <xf numFmtId="0" fontId="0" fillId="4" borderId="8" xfId="0" applyFill="1" applyBorder="1" applyAlignment="1" applyProtection="1">
      <protection hidden="1"/>
    </xf>
    <xf numFmtId="0" fontId="0" fillId="4" borderId="79" xfId="0" applyFill="1" applyBorder="1" applyAlignment="1" applyProtection="1">
      <protection hidden="1"/>
    </xf>
    <xf numFmtId="0" fontId="0" fillId="4" borderId="64" xfId="0" applyFill="1" applyBorder="1" applyAlignment="1" applyProtection="1">
      <protection hidden="1"/>
    </xf>
    <xf numFmtId="2" fontId="0" fillId="0" borderId="8" xfId="0" applyNumberFormat="1" applyBorder="1" applyAlignment="1" applyProtection="1">
      <alignment horizontal="center"/>
      <protection locked="0" hidden="1"/>
    </xf>
    <xf numFmtId="2" fontId="0" fillId="0" borderId="64" xfId="0" applyNumberFormat="1" applyBorder="1" applyAlignment="1" applyProtection="1">
      <alignment horizontal="center"/>
      <protection locked="0" hidden="1"/>
    </xf>
    <xf numFmtId="2" fontId="0" fillId="4" borderId="8" xfId="0" applyNumberFormat="1" applyFill="1" applyBorder="1" applyAlignment="1" applyProtection="1">
      <alignment horizontal="center"/>
      <protection hidden="1"/>
    </xf>
    <xf numFmtId="2" fontId="0" fillId="4" borderId="64" xfId="0" applyNumberFormat="1" applyFill="1" applyBorder="1" applyAlignment="1" applyProtection="1">
      <alignment horizontal="center"/>
      <protection hidden="1"/>
    </xf>
    <xf numFmtId="0" fontId="4" fillId="0" borderId="8" xfId="0" applyFont="1" applyBorder="1" applyAlignment="1" applyProtection="1">
      <alignment horizontal="center" vertical="top"/>
      <protection hidden="1"/>
    </xf>
    <xf numFmtId="0" fontId="3" fillId="0" borderId="65" xfId="0" applyFont="1" applyBorder="1" applyAlignment="1" applyProtection="1">
      <alignment horizontal="center" vertical="center"/>
      <protection hidden="1"/>
    </xf>
    <xf numFmtId="0" fontId="0" fillId="0" borderId="66" xfId="0" applyBorder="1" applyAlignment="1" applyProtection="1">
      <protection hidden="1"/>
    </xf>
    <xf numFmtId="0" fontId="0" fillId="0" borderId="67" xfId="0" applyBorder="1" applyAlignment="1" applyProtection="1">
      <protection hidden="1"/>
    </xf>
    <xf numFmtId="0" fontId="3" fillId="0" borderId="21"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1" fillId="0" borderId="76" xfId="0" applyFont="1" applyBorder="1" applyAlignment="1" applyProtection="1">
      <alignment horizontal="center"/>
      <protection hidden="1"/>
    </xf>
    <xf numFmtId="0" fontId="21" fillId="0" borderId="28" xfId="0" applyFont="1" applyBorder="1" applyAlignment="1" applyProtection="1">
      <alignment horizontal="center"/>
      <protection hidden="1"/>
    </xf>
    <xf numFmtId="0" fontId="21" fillId="0" borderId="77" xfId="0" applyFont="1" applyBorder="1" applyAlignment="1" applyProtection="1">
      <alignment horizontal="center"/>
      <protection hidden="1"/>
    </xf>
    <xf numFmtId="0" fontId="13" fillId="0" borderId="73" xfId="0" applyFont="1" applyFill="1" applyBorder="1" applyAlignment="1" applyProtection="1">
      <alignment horizontal="center" shrinkToFit="1"/>
      <protection hidden="1"/>
    </xf>
    <xf numFmtId="0" fontId="13" fillId="0" borderId="33" xfId="0" applyFont="1" applyFill="1" applyBorder="1" applyAlignment="1" applyProtection="1">
      <alignment horizontal="center" shrinkToFit="1"/>
      <protection hidden="1"/>
    </xf>
    <xf numFmtId="0" fontId="13" fillId="0" borderId="74" xfId="0" applyFont="1" applyFill="1" applyBorder="1" applyAlignment="1" applyProtection="1">
      <alignment horizontal="center" shrinkToFit="1"/>
      <protection hidden="1"/>
    </xf>
    <xf numFmtId="0" fontId="13" fillId="0" borderId="75" xfId="0" applyFont="1" applyFill="1" applyBorder="1" applyAlignment="1" applyProtection="1">
      <alignment horizontal="center" shrinkToFit="1"/>
      <protection hidden="1"/>
    </xf>
    <xf numFmtId="0" fontId="13" fillId="0" borderId="73" xfId="0" applyFont="1" applyBorder="1" applyAlignment="1" applyProtection="1">
      <alignment horizontal="center"/>
      <protection hidden="1"/>
    </xf>
    <xf numFmtId="0" fontId="13" fillId="0" borderId="33" xfId="0" applyFont="1" applyBorder="1" applyAlignment="1" applyProtection="1">
      <alignment horizontal="center"/>
      <protection hidden="1"/>
    </xf>
    <xf numFmtId="171" fontId="13" fillId="0" borderId="33" xfId="0" applyNumberFormat="1" applyFont="1" applyFill="1" applyBorder="1" applyAlignment="1" applyProtection="1">
      <alignment horizontal="center" shrinkToFit="1"/>
      <protection hidden="1"/>
    </xf>
    <xf numFmtId="171" fontId="13" fillId="0" borderId="75" xfId="0" applyNumberFormat="1" applyFont="1" applyFill="1" applyBorder="1" applyAlignment="1" applyProtection="1">
      <alignment horizontal="center" shrinkToFit="1"/>
      <protection hidden="1"/>
    </xf>
    <xf numFmtId="0" fontId="12" fillId="0" borderId="0" xfId="0" applyFont="1" applyBorder="1" applyAlignment="1" applyProtection="1">
      <alignment horizontal="center"/>
      <protection locked="0" hidden="1"/>
    </xf>
    <xf numFmtId="0" fontId="3" fillId="0" borderId="7" xfId="0" applyFont="1" applyBorder="1" applyAlignment="1" applyProtection="1">
      <alignment horizontal="left" vertical="top" wrapText="1"/>
      <protection hidden="1"/>
    </xf>
    <xf numFmtId="0" fontId="3" fillId="0" borderId="4" xfId="0" applyFont="1" applyBorder="1" applyAlignment="1" applyProtection="1">
      <alignment horizontal="left" vertical="top" wrapText="1"/>
      <protection hidden="1"/>
    </xf>
    <xf numFmtId="0" fontId="3" fillId="0" borderId="5" xfId="0" applyFont="1" applyBorder="1" applyAlignment="1" applyProtection="1">
      <alignment horizontal="left" vertical="top" wrapText="1"/>
      <protection hidden="1"/>
    </xf>
    <xf numFmtId="0" fontId="3" fillId="0" borderId="42"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173" fontId="5" fillId="0" borderId="0" xfId="0" applyNumberFormat="1" applyFont="1" applyBorder="1" applyAlignment="1" applyProtection="1">
      <alignment horizontal="center"/>
      <protection hidden="1"/>
    </xf>
    <xf numFmtId="0" fontId="7" fillId="0" borderId="0" xfId="0" applyFont="1" applyAlignment="1" applyProtection="1">
      <alignment horizontal="center" vertical="center" wrapText="1"/>
      <protection hidden="1"/>
    </xf>
    <xf numFmtId="0" fontId="7" fillId="0" borderId="0" xfId="0" applyFont="1" applyBorder="1" applyAlignment="1" applyProtection="1">
      <alignment horizontal="left" vertical="top" wrapText="1" indent="2"/>
      <protection hidden="1"/>
    </xf>
    <xf numFmtId="0" fontId="4" fillId="0" borderId="0" xfId="0" applyFont="1" applyFill="1" applyBorder="1" applyAlignment="1" applyProtection="1">
      <alignment horizontal="center" shrinkToFit="1"/>
      <protection hidden="1"/>
    </xf>
    <xf numFmtId="0" fontId="15" fillId="0" borderId="10"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12" xfId="0" applyFont="1" applyBorder="1" applyAlignment="1" applyProtection="1">
      <alignment horizontal="center"/>
      <protection hidden="1"/>
    </xf>
    <xf numFmtId="167" fontId="15" fillId="0" borderId="10" xfId="0" applyNumberFormat="1" applyFont="1" applyBorder="1" applyAlignment="1" applyProtection="1">
      <alignment horizontal="center"/>
      <protection hidden="1"/>
    </xf>
    <xf numFmtId="167" fontId="15" fillId="0" borderId="12" xfId="0" applyNumberFormat="1" applyFont="1" applyBorder="1" applyAlignment="1" applyProtection="1">
      <alignment horizontal="center"/>
      <protection hidden="1"/>
    </xf>
    <xf numFmtId="40" fontId="15" fillId="0" borderId="10" xfId="0" applyNumberFormat="1" applyFont="1" applyBorder="1" applyAlignment="1" applyProtection="1">
      <alignment horizontal="center"/>
      <protection hidden="1"/>
    </xf>
    <xf numFmtId="40" fontId="15" fillId="0" borderId="11" xfId="0" applyNumberFormat="1" applyFont="1" applyBorder="1" applyAlignment="1" applyProtection="1">
      <alignment horizontal="center"/>
      <protection hidden="1"/>
    </xf>
    <xf numFmtId="40" fontId="15" fillId="0" borderId="12" xfId="0" applyNumberFormat="1" applyFont="1" applyBorder="1" applyAlignment="1" applyProtection="1">
      <alignment horizontal="center"/>
      <protection hidden="1"/>
    </xf>
    <xf numFmtId="0" fontId="15" fillId="0" borderId="10" xfId="0" applyFont="1" applyBorder="1" applyAlignment="1" applyProtection="1">
      <alignment horizontal="left"/>
      <protection hidden="1"/>
    </xf>
    <xf numFmtId="0" fontId="15" fillId="0" borderId="11" xfId="0" applyFont="1" applyBorder="1" applyAlignment="1" applyProtection="1">
      <alignment horizontal="left"/>
      <protection hidden="1"/>
    </xf>
    <xf numFmtId="0" fontId="15" fillId="0" borderId="12" xfId="0" applyFont="1" applyBorder="1" applyAlignment="1" applyProtection="1">
      <alignment horizontal="left"/>
      <protection hidden="1"/>
    </xf>
    <xf numFmtId="0" fontId="15" fillId="0" borderId="10" xfId="0" applyNumberFormat="1" applyFont="1" applyBorder="1" applyAlignment="1" applyProtection="1">
      <alignment horizontal="center"/>
      <protection hidden="1"/>
    </xf>
    <xf numFmtId="0" fontId="15" fillId="0" borderId="11" xfId="0" applyNumberFormat="1" applyFont="1" applyBorder="1" applyAlignment="1" applyProtection="1">
      <alignment horizontal="center"/>
      <protection hidden="1"/>
    </xf>
    <xf numFmtId="0" fontId="15" fillId="0" borderId="12" xfId="0" applyNumberFormat="1" applyFont="1" applyBorder="1" applyAlignment="1" applyProtection="1">
      <alignment horizontal="center"/>
      <protection hidden="1"/>
    </xf>
    <xf numFmtId="0" fontId="3" fillId="0" borderId="7"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3" fillId="0" borderId="0" xfId="0" applyFont="1" applyAlignment="1" applyProtection="1">
      <alignment wrapText="1"/>
      <protection hidden="1"/>
    </xf>
    <xf numFmtId="0" fontId="3" fillId="0" borderId="25" xfId="0" applyFont="1" applyBorder="1" applyAlignment="1" applyProtection="1">
      <alignment wrapText="1"/>
      <protection hidden="1"/>
    </xf>
    <xf numFmtId="0" fontId="2" fillId="0" borderId="1" xfId="0" applyFont="1" applyBorder="1" applyAlignment="1" applyProtection="1">
      <alignment horizontal="center" vertical="top" wrapText="1"/>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8" xfId="0" applyFont="1" applyBorder="1" applyAlignment="1" applyProtection="1">
      <alignment horizontal="center" vertical="top" wrapText="1"/>
      <protection hidden="1"/>
    </xf>
    <xf numFmtId="0" fontId="2" fillId="0" borderId="15" xfId="0" applyFont="1" applyBorder="1" applyAlignment="1" applyProtection="1">
      <alignment horizontal="center" vertical="top" wrapText="1"/>
      <protection hidden="1"/>
    </xf>
    <xf numFmtId="0" fontId="4" fillId="0" borderId="19"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8" fontId="5" fillId="0" borderId="4" xfId="0" applyNumberFormat="1" applyFont="1" applyBorder="1" applyAlignment="1" applyProtection="1">
      <alignment horizontal="center" shrinkToFit="1"/>
      <protection hidden="1"/>
    </xf>
    <xf numFmtId="18" fontId="5" fillId="0" borderId="0" xfId="0" applyNumberFormat="1" applyFont="1" applyBorder="1" applyAlignment="1" applyProtection="1">
      <alignment horizontal="center" shrinkToFit="1"/>
      <protection hidden="1"/>
    </xf>
    <xf numFmtId="18" fontId="5" fillId="0" borderId="3" xfId="0" applyNumberFormat="1" applyFont="1" applyBorder="1" applyAlignment="1" applyProtection="1">
      <alignment horizontal="center" shrinkToFit="1"/>
      <protection hidden="1"/>
    </xf>
    <xf numFmtId="18" fontId="5" fillId="0" borderId="5" xfId="0" applyNumberFormat="1" applyFont="1" applyBorder="1" applyAlignment="1" applyProtection="1">
      <alignment horizontal="center" shrinkToFit="1"/>
      <protection hidden="1"/>
    </xf>
    <xf numFmtId="18" fontId="5" fillId="0" borderId="13" xfId="0" applyNumberFormat="1" applyFont="1" applyBorder="1" applyAlignment="1" applyProtection="1">
      <alignment horizontal="center" shrinkToFit="1"/>
      <protection hidden="1"/>
    </xf>
    <xf numFmtId="18" fontId="5" fillId="0" borderId="14" xfId="0" applyNumberFormat="1" applyFont="1" applyBorder="1" applyAlignment="1" applyProtection="1">
      <alignment horizontal="center" shrinkToFit="1"/>
      <protection hidden="1"/>
    </xf>
    <xf numFmtId="0" fontId="3" fillId="0" borderId="7" xfId="0" applyFont="1" applyBorder="1" applyAlignment="1" applyProtection="1">
      <alignment horizontal="center" vertical="center"/>
      <protection hidden="1"/>
    </xf>
    <xf numFmtId="0" fontId="0" fillId="0" borderId="7" xfId="0" applyBorder="1" applyAlignment="1" applyProtection="1">
      <alignment wrapText="1" shrinkToFit="1"/>
      <protection hidden="1"/>
    </xf>
    <xf numFmtId="0" fontId="0" fillId="0" borderId="4" xfId="0" applyBorder="1" applyAlignment="1" applyProtection="1">
      <alignment wrapText="1" shrinkToFit="1"/>
      <protection hidden="1"/>
    </xf>
    <xf numFmtId="0" fontId="0" fillId="0" borderId="9" xfId="0" applyBorder="1" applyAlignment="1" applyProtection="1">
      <alignment wrapText="1" shrinkToFit="1"/>
      <protection hidden="1"/>
    </xf>
    <xf numFmtId="0" fontId="0" fillId="0" borderId="10" xfId="0" applyBorder="1" applyAlignment="1" applyProtection="1">
      <alignment wrapText="1" shrinkToFit="1"/>
      <protection hidden="1"/>
    </xf>
    <xf numFmtId="0" fontId="0" fillId="0" borderId="11" xfId="0" applyBorder="1" applyAlignment="1" applyProtection="1">
      <alignment wrapText="1" shrinkToFit="1"/>
      <protection hidden="1"/>
    </xf>
    <xf numFmtId="0" fontId="0" fillId="0" borderId="12" xfId="0" applyBorder="1" applyAlignment="1" applyProtection="1">
      <alignment wrapText="1" shrinkToFit="1"/>
      <protection hidden="1"/>
    </xf>
    <xf numFmtId="2" fontId="15" fillId="0" borderId="0" xfId="0" applyNumberFormat="1" applyFont="1" applyAlignment="1" applyProtection="1">
      <alignment horizontal="center" shrinkToFit="1"/>
      <protection hidden="1"/>
    </xf>
    <xf numFmtId="2" fontId="15" fillId="0" borderId="34" xfId="0" applyNumberFormat="1" applyFont="1" applyBorder="1" applyAlignment="1" applyProtection="1">
      <alignment horizontal="center" shrinkToFit="1"/>
      <protection hidden="1"/>
    </xf>
    <xf numFmtId="0" fontId="3" fillId="0" borderId="4" xfId="0" applyFont="1" applyBorder="1" applyAlignment="1" applyProtection="1">
      <alignment horizontal="center" vertical="center" wrapText="1"/>
      <protection hidden="1"/>
    </xf>
    <xf numFmtId="0" fontId="0" fillId="0" borderId="4" xfId="0" applyBorder="1" applyAlignment="1" applyProtection="1">
      <protection hidden="1"/>
    </xf>
    <xf numFmtId="0" fontId="0" fillId="0" borderId="9" xfId="0" applyBorder="1" applyAlignment="1" applyProtection="1">
      <protection hidden="1"/>
    </xf>
    <xf numFmtId="0" fontId="0" fillId="0" borderId="9" xfId="0" applyBorder="1" applyAlignment="1" applyProtection="1">
      <alignment horizontal="center"/>
      <protection hidden="1"/>
    </xf>
    <xf numFmtId="18" fontId="5" fillId="0" borderId="30" xfId="0" applyNumberFormat="1" applyFont="1" applyBorder="1" applyAlignment="1" applyProtection="1">
      <alignment horizontal="center" shrinkToFit="1"/>
      <protection hidden="1"/>
    </xf>
    <xf numFmtId="18" fontId="5" fillId="0" borderId="24" xfId="0" applyNumberFormat="1" applyFont="1" applyBorder="1" applyAlignment="1" applyProtection="1">
      <alignment horizontal="center" shrinkToFit="1"/>
      <protection hidden="1"/>
    </xf>
    <xf numFmtId="18" fontId="5" fillId="0" borderId="32" xfId="0" applyNumberFormat="1" applyFont="1" applyBorder="1" applyAlignment="1" applyProtection="1">
      <alignment horizontal="center" shrinkToFit="1"/>
      <protection hidden="1"/>
    </xf>
    <xf numFmtId="2" fontId="15" fillId="0" borderId="24" xfId="0" applyNumberFormat="1" applyFont="1" applyBorder="1" applyAlignment="1" applyProtection="1">
      <alignment horizontal="center" shrinkToFit="1"/>
      <protection hidden="1"/>
    </xf>
    <xf numFmtId="2" fontId="15" fillId="0" borderId="57" xfId="0" applyNumberFormat="1" applyFont="1" applyBorder="1" applyAlignment="1" applyProtection="1">
      <alignment horizontal="center" shrinkToFit="1"/>
      <protection hidden="1"/>
    </xf>
    <xf numFmtId="0" fontId="0" fillId="0" borderId="56" xfId="0" applyBorder="1" applyAlignment="1" applyProtection="1">
      <alignment wrapText="1" shrinkToFit="1"/>
      <protection hidden="1"/>
    </xf>
    <xf numFmtId="0" fontId="0" fillId="0" borderId="24" xfId="0" applyBorder="1" applyAlignment="1" applyProtection="1">
      <alignment wrapText="1" shrinkToFit="1"/>
      <protection hidden="1"/>
    </xf>
    <xf numFmtId="0" fontId="0" fillId="0" borderId="57" xfId="0" applyBorder="1" applyAlignment="1" applyProtection="1">
      <alignment wrapText="1" shrinkToFit="1"/>
      <protection hidden="1"/>
    </xf>
    <xf numFmtId="2" fontId="15" fillId="0" borderId="56" xfId="0" applyNumberFormat="1" applyFont="1" applyBorder="1" applyAlignment="1" applyProtection="1">
      <alignment horizontal="center" shrinkToFit="1"/>
      <protection hidden="1"/>
    </xf>
    <xf numFmtId="2" fontId="15" fillId="0" borderId="20" xfId="0" applyNumberFormat="1" applyFont="1" applyBorder="1" applyAlignment="1" applyProtection="1">
      <alignment horizontal="center" vertical="center" shrinkToFit="1"/>
      <protection hidden="1"/>
    </xf>
    <xf numFmtId="2" fontId="15" fillId="0" borderId="15" xfId="0" applyNumberFormat="1" applyFont="1" applyBorder="1" applyAlignment="1" applyProtection="1">
      <alignment horizontal="center" vertical="center" shrinkToFit="1"/>
      <protection hidden="1"/>
    </xf>
    <xf numFmtId="0" fontId="5" fillId="0" borderId="19"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2" fontId="15" fillId="0" borderId="49" xfId="0" applyNumberFormat="1" applyFont="1" applyBorder="1" applyAlignment="1" applyProtection="1">
      <alignment horizontal="center" vertical="center" shrinkToFit="1"/>
      <protection hidden="1"/>
    </xf>
    <xf numFmtId="2" fontId="15" fillId="0" borderId="0" xfId="0" applyNumberFormat="1" applyFont="1" applyBorder="1" applyAlignment="1" applyProtection="1">
      <alignment horizontal="center" vertical="center" shrinkToFit="1"/>
      <protection hidden="1"/>
    </xf>
    <xf numFmtId="0" fontId="0" fillId="4" borderId="3" xfId="0" applyFill="1" applyBorder="1" applyAlignment="1" applyProtection="1">
      <protection hidden="1"/>
    </xf>
    <xf numFmtId="0" fontId="0" fillId="4" borderId="4" xfId="0" applyFill="1" applyBorder="1" applyAlignment="1" applyProtection="1">
      <protection hidden="1"/>
    </xf>
    <xf numFmtId="0" fontId="0" fillId="4" borderId="54" xfId="0" applyFill="1" applyBorder="1" applyAlignment="1" applyProtection="1">
      <protection hidden="1"/>
    </xf>
    <xf numFmtId="0" fontId="0" fillId="4" borderId="25" xfId="0" applyFill="1" applyBorder="1" applyAlignment="1" applyProtection="1">
      <protection hidden="1"/>
    </xf>
    <xf numFmtId="2" fontId="15" fillId="0" borderId="8" xfId="0" applyNumberFormat="1" applyFont="1" applyBorder="1" applyAlignment="1" applyProtection="1">
      <alignment horizontal="center" vertical="center" shrinkToFit="1"/>
      <protection hidden="1"/>
    </xf>
    <xf numFmtId="2" fontId="15" fillId="0" borderId="64" xfId="0" applyNumberFormat="1" applyFont="1" applyBorder="1" applyAlignment="1" applyProtection="1">
      <alignment horizontal="center" vertical="center" shrinkToFit="1"/>
      <protection hidden="1"/>
    </xf>
    <xf numFmtId="2" fontId="15" fillId="4" borderId="8" xfId="0" applyNumberFormat="1" applyFont="1" applyFill="1" applyBorder="1" applyAlignment="1" applyProtection="1">
      <alignment horizontal="center" vertical="center"/>
      <protection hidden="1"/>
    </xf>
    <xf numFmtId="2" fontId="15" fillId="4" borderId="64" xfId="0" applyNumberFormat="1" applyFont="1" applyFill="1" applyBorder="1" applyAlignment="1" applyProtection="1">
      <alignment horizontal="center" vertical="center"/>
      <protection hidden="1"/>
    </xf>
    <xf numFmtId="167" fontId="0" fillId="0" borderId="44" xfId="0" applyNumberFormat="1" applyFill="1" applyBorder="1" applyAlignment="1" applyProtection="1">
      <protection locked="0"/>
    </xf>
    <xf numFmtId="0" fontId="0" fillId="0" borderId="36" xfId="0" applyFill="1" applyBorder="1" applyAlignment="1" applyProtection="1">
      <protection locked="0"/>
    </xf>
    <xf numFmtId="0" fontId="0" fillId="0" borderId="60" xfId="0" applyFill="1" applyBorder="1" applyAlignment="1" applyProtection="1">
      <protection locked="0"/>
    </xf>
    <xf numFmtId="0" fontId="0" fillId="0" borderId="61" xfId="0" applyFill="1" applyBorder="1" applyAlignment="1" applyProtection="1">
      <protection locked="0"/>
    </xf>
    <xf numFmtId="2" fontId="15" fillId="4" borderId="4" xfId="0" applyNumberFormat="1" applyFont="1" applyFill="1" applyBorder="1" applyAlignment="1" applyProtection="1">
      <alignment horizontal="center" vertical="center"/>
      <protection hidden="1"/>
    </xf>
    <xf numFmtId="2" fontId="15" fillId="4" borderId="25" xfId="0" applyNumberFormat="1" applyFont="1" applyFill="1" applyBorder="1" applyAlignment="1" applyProtection="1">
      <alignment horizontal="center" vertical="center"/>
      <protection hidden="1"/>
    </xf>
    <xf numFmtId="0" fontId="4" fillId="0" borderId="7" xfId="0" applyFont="1" applyBorder="1" applyAlignment="1" applyProtection="1">
      <alignment horizontal="center" vertical="top"/>
      <protection hidden="1"/>
    </xf>
    <xf numFmtId="0" fontId="4" fillId="0" borderId="4" xfId="0" applyFont="1" applyBorder="1" applyAlignment="1" applyProtection="1">
      <alignment horizontal="center" vertical="top"/>
      <protection hidden="1"/>
    </xf>
    <xf numFmtId="0" fontId="4" fillId="0" borderId="9" xfId="0" applyFont="1" applyBorder="1" applyAlignment="1" applyProtection="1">
      <alignment horizontal="center" vertical="top"/>
      <protection hidden="1"/>
    </xf>
    <xf numFmtId="2" fontId="15" fillId="0" borderId="48" xfId="0" applyNumberFormat="1" applyFont="1" applyBorder="1" applyAlignment="1" applyProtection="1">
      <alignment horizontal="center" vertical="center"/>
      <protection hidden="1"/>
    </xf>
    <xf numFmtId="2" fontId="15" fillId="0" borderId="25" xfId="0" applyNumberFormat="1" applyFont="1" applyBorder="1" applyAlignment="1" applyProtection="1">
      <alignment horizontal="center" vertical="center"/>
      <protection hidden="1"/>
    </xf>
    <xf numFmtId="2" fontId="15" fillId="0" borderId="55" xfId="0" applyNumberFormat="1" applyFont="1" applyBorder="1" applyAlignment="1" applyProtection="1">
      <alignment horizontal="center" vertical="center"/>
      <protection hidden="1"/>
    </xf>
    <xf numFmtId="0" fontId="2" fillId="0" borderId="3" xfId="0" applyFont="1" applyBorder="1" applyAlignment="1" applyProtection="1">
      <alignment horizontal="justify" vertical="center" wrapText="1"/>
      <protection hidden="1"/>
    </xf>
    <xf numFmtId="0" fontId="2" fillId="0" borderId="4" xfId="0" applyFont="1" applyBorder="1" applyAlignment="1" applyProtection="1">
      <alignment horizontal="justify"/>
      <protection hidden="1"/>
    </xf>
    <xf numFmtId="0" fontId="0" fillId="0" borderId="4" xfId="0" applyBorder="1" applyAlignment="1" applyProtection="1">
      <alignment horizontal="justify"/>
      <protection hidden="1"/>
    </xf>
    <xf numFmtId="0" fontId="2" fillId="0" borderId="54" xfId="0" applyFont="1" applyBorder="1" applyAlignment="1" applyProtection="1">
      <alignment horizontal="justify"/>
      <protection hidden="1"/>
    </xf>
    <xf numFmtId="0" fontId="2" fillId="0" borderId="25" xfId="0" applyFont="1" applyBorder="1" applyAlignment="1" applyProtection="1">
      <alignment horizontal="justify"/>
      <protection hidden="1"/>
    </xf>
    <xf numFmtId="0" fontId="0" fillId="0" borderId="25" xfId="0" applyBorder="1" applyAlignment="1" applyProtection="1">
      <alignment horizontal="justify"/>
      <protection hidden="1"/>
    </xf>
    <xf numFmtId="0" fontId="4" fillId="0" borderId="53" xfId="0" applyFont="1" applyBorder="1" applyAlignment="1" applyProtection="1">
      <alignment horizontal="center" vertical="top"/>
      <protection hidden="1"/>
    </xf>
    <xf numFmtId="0" fontId="4" fillId="0" borderId="49" xfId="0" applyFont="1" applyBorder="1" applyAlignment="1" applyProtection="1">
      <alignment horizontal="center" vertical="top"/>
      <protection hidden="1"/>
    </xf>
    <xf numFmtId="0" fontId="4" fillId="0" borderId="50" xfId="0" applyFont="1" applyBorder="1" applyAlignment="1" applyProtection="1">
      <alignment horizontal="center" vertical="top"/>
      <protection hidden="1"/>
    </xf>
    <xf numFmtId="2" fontId="15" fillId="0" borderId="33" xfId="0" applyNumberFormat="1" applyFont="1" applyBorder="1" applyAlignment="1" applyProtection="1">
      <alignment horizontal="center" vertical="center" shrinkToFit="1"/>
      <protection hidden="1"/>
    </xf>
    <xf numFmtId="0" fontId="2" fillId="0" borderId="0" xfId="0" applyFont="1" applyBorder="1" applyAlignment="1" applyProtection="1">
      <alignment horizontal="right" vertical="top" wrapText="1"/>
      <protection hidden="1"/>
    </xf>
    <xf numFmtId="0" fontId="2" fillId="0" borderId="0" xfId="0" applyFont="1" applyBorder="1" applyAlignment="1" applyProtection="1">
      <alignment horizontal="right" vertical="top"/>
      <protection hidden="1"/>
    </xf>
    <xf numFmtId="0" fontId="2" fillId="0" borderId="0" xfId="0" applyFont="1" applyAlignment="1" applyProtection="1">
      <protection hidden="1"/>
    </xf>
    <xf numFmtId="0" fontId="1" fillId="3" borderId="13" xfId="0" applyFont="1" applyFill="1" applyBorder="1" applyAlignment="1" applyProtection="1">
      <alignment horizontal="center" vertical="center"/>
      <protection hidden="1"/>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58" xfId="0" applyFill="1" applyBorder="1" applyAlignment="1" applyProtection="1">
      <protection locked="0"/>
    </xf>
    <xf numFmtId="0" fontId="0" fillId="0" borderId="59" xfId="0" applyFill="1" applyBorder="1" applyAlignment="1" applyProtection="1">
      <protection locked="0"/>
    </xf>
    <xf numFmtId="0" fontId="2" fillId="0" borderId="53" xfId="0" applyFont="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1" fillId="0" borderId="49" xfId="0" applyFont="1" applyFill="1" applyBorder="1" applyAlignment="1" applyProtection="1">
      <protection hidden="1"/>
    </xf>
    <xf numFmtId="0" fontId="1" fillId="0" borderId="62" xfId="0" applyFont="1" applyFill="1" applyBorder="1" applyAlignment="1" applyProtection="1">
      <protection hidden="1"/>
    </xf>
    <xf numFmtId="0" fontId="1" fillId="0" borderId="35" xfId="0" applyFont="1" applyFill="1" applyBorder="1" applyAlignment="1" applyProtection="1">
      <protection hidden="1"/>
    </xf>
    <xf numFmtId="0" fontId="1" fillId="0" borderId="11" xfId="0" applyFont="1" applyFill="1" applyBorder="1" applyAlignment="1" applyProtection="1">
      <protection hidden="1"/>
    </xf>
    <xf numFmtId="0" fontId="1" fillId="0" borderId="63" xfId="0" applyFont="1" applyFill="1" applyBorder="1" applyAlignment="1" applyProtection="1">
      <protection hidden="1"/>
    </xf>
    <xf numFmtId="0" fontId="0" fillId="0" borderId="1" xfId="0" applyFill="1" applyBorder="1" applyAlignment="1" applyProtection="1">
      <alignment horizontal="center"/>
      <protection locked="0"/>
    </xf>
    <xf numFmtId="0" fontId="0" fillId="0" borderId="16" xfId="0" applyFill="1" applyBorder="1" applyAlignment="1" applyProtection="1">
      <protection locked="0"/>
    </xf>
    <xf numFmtId="0" fontId="2" fillId="0" borderId="18" xfId="0" applyFont="1" applyBorder="1" applyAlignment="1" applyProtection="1">
      <alignment horizontal="center" vertical="center" wrapText="1"/>
      <protection hidden="1"/>
    </xf>
    <xf numFmtId="0" fontId="2" fillId="0" borderId="49" xfId="0" applyFont="1" applyBorder="1" applyAlignment="1" applyProtection="1">
      <alignment horizontal="center" vertical="center" wrapText="1"/>
      <protection hidden="1"/>
    </xf>
    <xf numFmtId="0" fontId="2" fillId="0" borderId="55" xfId="0" applyFont="1" applyBorder="1" applyAlignment="1" applyProtection="1">
      <alignment horizontal="center" vertical="center" wrapText="1"/>
      <protection hidden="1"/>
    </xf>
    <xf numFmtId="0" fontId="0" fillId="0" borderId="4" xfId="0" applyBorder="1" applyAlignment="1">
      <alignment horizontal="center" vertical="center"/>
    </xf>
    <xf numFmtId="0" fontId="0" fillId="0" borderId="9" xfId="0" applyBorder="1" applyAlignment="1">
      <alignment horizontal="center" vertical="center"/>
    </xf>
    <xf numFmtId="0" fontId="18" fillId="0" borderId="42" xfId="0" applyFont="1" applyBorder="1" applyAlignment="1" applyProtection="1">
      <alignment horizontal="center" vertical="center" wrapText="1"/>
      <protection hidden="1"/>
    </xf>
    <xf numFmtId="0" fontId="19" fillId="0" borderId="0" xfId="0" applyFont="1" applyBorder="1" applyAlignment="1"/>
    <xf numFmtId="0" fontId="19" fillId="0" borderId="22" xfId="0" applyFont="1" applyBorder="1" applyAlignment="1"/>
    <xf numFmtId="0" fontId="19" fillId="0" borderId="48" xfId="0" applyFont="1" applyBorder="1" applyAlignment="1"/>
    <xf numFmtId="0" fontId="19" fillId="0" borderId="25" xfId="0" applyFont="1" applyBorder="1" applyAlignment="1"/>
    <xf numFmtId="0" fontId="19" fillId="0" borderId="55" xfId="0" applyFont="1" applyBorder="1" applyAlignment="1"/>
    <xf numFmtId="0" fontId="3" fillId="0" borderId="57" xfId="0" applyFont="1" applyBorder="1" applyAlignment="1" applyProtection="1">
      <alignment horizontal="center" vertical="center"/>
      <protection hidden="1"/>
    </xf>
    <xf numFmtId="0" fontId="3" fillId="0" borderId="20"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1" fillId="0" borderId="42" xfId="0" applyFont="1" applyBorder="1" applyAlignment="1" applyProtection="1">
      <alignment horizontal="center"/>
      <protection hidden="1"/>
    </xf>
    <xf numFmtId="0" fontId="1" fillId="0" borderId="22" xfId="0" applyFont="1" applyBorder="1" applyAlignment="1" applyProtection="1">
      <alignment horizontal="center"/>
      <protection hidden="1"/>
    </xf>
    <xf numFmtId="2" fontId="15" fillId="0" borderId="42" xfId="0" applyNumberFormat="1" applyFont="1" applyBorder="1" applyAlignment="1" applyProtection="1">
      <alignment horizontal="center" vertical="center" shrinkToFit="1"/>
      <protection hidden="1"/>
    </xf>
    <xf numFmtId="2" fontId="15" fillId="0" borderId="22" xfId="0" applyNumberFormat="1"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hidden="1"/>
    </xf>
    <xf numFmtId="0" fontId="2" fillId="0" borderId="42"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4" fillId="0" borderId="0" xfId="0" applyFont="1" applyFill="1" applyBorder="1" applyAlignment="1" applyProtection="1">
      <alignment horizontal="center"/>
      <protection hidden="1"/>
    </xf>
    <xf numFmtId="0" fontId="13" fillId="0" borderId="73" xfId="0" applyFont="1" applyFill="1" applyBorder="1" applyAlignment="1" applyProtection="1">
      <alignment horizontal="center"/>
      <protection hidden="1"/>
    </xf>
    <xf numFmtId="0" fontId="13" fillId="0" borderId="33" xfId="0" applyFont="1" applyFill="1" applyBorder="1" applyAlignment="1" applyProtection="1">
      <alignment horizontal="center"/>
      <protection hidden="1"/>
    </xf>
    <xf numFmtId="0" fontId="13" fillId="0" borderId="74" xfId="0" applyFont="1" applyFill="1" applyBorder="1" applyAlignment="1" applyProtection="1">
      <alignment horizontal="center"/>
      <protection hidden="1"/>
    </xf>
    <xf numFmtId="0" fontId="13" fillId="0" borderId="75" xfId="0" applyFont="1" applyFill="1" applyBorder="1" applyAlignment="1" applyProtection="1">
      <alignment horizontal="center"/>
      <protection hidden="1"/>
    </xf>
    <xf numFmtId="0" fontId="12" fillId="0" borderId="75" xfId="0" applyFont="1" applyBorder="1" applyAlignment="1" applyProtection="1">
      <alignment horizontal="center"/>
      <protection hidden="1"/>
    </xf>
    <xf numFmtId="0" fontId="12" fillId="0" borderId="86" xfId="0" applyFont="1" applyBorder="1" applyAlignment="1" applyProtection="1">
      <alignment horizontal="center"/>
      <protection hidden="1"/>
    </xf>
    <xf numFmtId="0" fontId="12" fillId="0" borderId="33" xfId="0" applyFont="1" applyBorder="1" applyAlignment="1" applyProtection="1">
      <alignment horizontal="center"/>
      <protection hidden="1"/>
    </xf>
    <xf numFmtId="0" fontId="12" fillId="0" borderId="87" xfId="0" applyFont="1" applyBorder="1" applyAlignment="1" applyProtection="1">
      <alignment horizontal="center"/>
      <protection hidden="1"/>
    </xf>
    <xf numFmtId="0" fontId="12" fillId="0" borderId="74" xfId="0" applyFont="1" applyBorder="1" applyAlignment="1" applyProtection="1">
      <alignment horizontal="center"/>
      <protection hidden="1"/>
    </xf>
    <xf numFmtId="0" fontId="12" fillId="0" borderId="73" xfId="0" applyFont="1" applyBorder="1" applyAlignment="1" applyProtection="1">
      <alignment horizontal="center"/>
      <protection hidden="1"/>
    </xf>
    <xf numFmtId="0" fontId="0" fillId="0" borderId="33" xfId="0" applyBorder="1" applyAlignment="1" applyProtection="1">
      <protection hidden="1"/>
    </xf>
    <xf numFmtId="49" fontId="0" fillId="0" borderId="10" xfId="0" applyNumberFormat="1" applyBorder="1" applyAlignment="1" applyProtection="1">
      <alignment horizontal="center"/>
      <protection locked="0"/>
    </xf>
    <xf numFmtId="49" fontId="0" fillId="0" borderId="11" xfId="0" applyNumberFormat="1" applyBorder="1" applyAlignment="1" applyProtection="1">
      <protection locked="0"/>
    </xf>
    <xf numFmtId="49" fontId="0" fillId="0" borderId="12" xfId="0" applyNumberFormat="1" applyBorder="1" applyAlignment="1" applyProtection="1">
      <protection locked="0"/>
    </xf>
    <xf numFmtId="0" fontId="3" fillId="0" borderId="20" xfId="0" applyFont="1" applyBorder="1" applyAlignment="1" applyProtection="1">
      <alignment horizontal="center" vertical="top"/>
      <protection hidden="1"/>
    </xf>
    <xf numFmtId="0" fontId="11" fillId="0" borderId="42" xfId="0" applyFont="1" applyBorder="1" applyAlignment="1" applyProtection="1">
      <alignment horizontal="center" vertical="center"/>
      <protection hidden="1"/>
    </xf>
    <xf numFmtId="0" fontId="11" fillId="0" borderId="22" xfId="0" applyFont="1" applyBorder="1" applyAlignment="1" applyProtection="1">
      <protection hidden="1"/>
    </xf>
    <xf numFmtId="0" fontId="11" fillId="0" borderId="20"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92" xfId="0" applyFont="1" applyBorder="1" applyAlignment="1" applyProtection="1">
      <alignment horizontal="center" vertical="center" wrapText="1"/>
      <protection hidden="1"/>
    </xf>
    <xf numFmtId="0" fontId="0" fillId="0" borderId="72" xfId="0" applyBorder="1" applyAlignment="1" applyProtection="1">
      <alignment horizontal="center"/>
      <protection hidden="1"/>
    </xf>
    <xf numFmtId="0" fontId="3" fillId="0" borderId="72"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4" fillId="0" borderId="42" xfId="0" applyFont="1" applyFill="1" applyBorder="1" applyAlignment="1" applyProtection="1">
      <alignment horizontal="center" vertical="center" wrapText="1"/>
      <protection hidden="1"/>
    </xf>
    <xf numFmtId="0" fontId="4" fillId="0" borderId="22" xfId="0" applyFont="1" applyFill="1" applyBorder="1" applyAlignment="1" applyProtection="1">
      <protection hidden="1"/>
    </xf>
    <xf numFmtId="0" fontId="4" fillId="0" borderId="42" xfId="0" applyFont="1" applyFill="1" applyBorder="1" applyAlignment="1" applyProtection="1">
      <alignment horizontal="center" vertical="center"/>
      <protection hidden="1"/>
    </xf>
    <xf numFmtId="0" fontId="0" fillId="0" borderId="72" xfId="0" applyBorder="1" applyAlignment="1" applyProtection="1">
      <protection hidden="1"/>
    </xf>
    <xf numFmtId="0" fontId="0" fillId="2" borderId="1"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2" fontId="12" fillId="0" borderId="91" xfId="0" applyNumberFormat="1" applyFont="1" applyBorder="1" applyAlignment="1" applyProtection="1">
      <alignment horizontal="center" vertical="center"/>
      <protection hidden="1"/>
    </xf>
    <xf numFmtId="2" fontId="0" fillId="0" borderId="90" xfId="0" applyNumberFormat="1" applyBorder="1" applyAlignment="1" applyProtection="1">
      <protection hidden="1"/>
    </xf>
    <xf numFmtId="0" fontId="4" fillId="0" borderId="83" xfId="0" applyFont="1" applyBorder="1" applyAlignment="1" applyProtection="1">
      <protection locked="0"/>
    </xf>
    <xf numFmtId="0" fontId="0" fillId="2" borderId="5" xfId="0" applyFill="1" applyBorder="1" applyAlignment="1" applyProtection="1">
      <protection hidden="1"/>
    </xf>
    <xf numFmtId="0" fontId="12" fillId="2" borderId="3" xfId="0" applyFont="1" applyFill="1" applyBorder="1" applyAlignment="1" applyProtection="1">
      <alignment horizontal="center" vertical="center"/>
      <protection hidden="1"/>
    </xf>
    <xf numFmtId="0" fontId="0" fillId="0" borderId="13" xfId="0" applyNumberFormat="1" applyFill="1" applyBorder="1" applyAlignment="1" applyProtection="1">
      <alignment horizontal="center" vertical="center"/>
      <protection locked="0"/>
    </xf>
    <xf numFmtId="0" fontId="0" fillId="0" borderId="35" xfId="0" applyNumberFormat="1" applyFill="1" applyBorder="1" applyAlignment="1" applyProtection="1">
      <alignment horizontal="center" vertical="center"/>
      <protection locked="0"/>
    </xf>
    <xf numFmtId="167" fontId="0" fillId="0" borderId="44" xfId="0" applyNumberFormat="1" applyFill="1" applyBorder="1" applyAlignment="1" applyProtection="1">
      <alignment horizontal="center" vertical="center"/>
      <protection locked="0"/>
    </xf>
    <xf numFmtId="167" fontId="0" fillId="0" borderId="36"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0" fontId="0" fillId="0" borderId="16" xfId="0" applyBorder="1" applyAlignment="1" applyProtection="1">
      <protection hidden="1"/>
    </xf>
    <xf numFmtId="2" fontId="12" fillId="0" borderId="42" xfId="0" applyNumberFormat="1" applyFont="1" applyBorder="1" applyAlignment="1" applyProtection="1">
      <alignment horizontal="center" vertical="center"/>
      <protection locked="0" hidden="1"/>
    </xf>
    <xf numFmtId="2" fontId="0" fillId="0" borderId="22" xfId="0" applyNumberFormat="1" applyBorder="1" applyAlignment="1" applyProtection="1">
      <alignment horizontal="center"/>
      <protection locked="0" hidden="1"/>
    </xf>
    <xf numFmtId="0" fontId="1" fillId="0" borderId="17"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2" fontId="12" fillId="0" borderId="53" xfId="0" applyNumberFormat="1" applyFont="1" applyBorder="1" applyAlignment="1" applyProtection="1">
      <alignment horizontal="center" vertical="center"/>
      <protection hidden="1"/>
    </xf>
    <xf numFmtId="2" fontId="0" fillId="0" borderId="50" xfId="0" applyNumberFormat="1" applyBorder="1" applyAlignment="1" applyProtection="1">
      <protection hidden="1"/>
    </xf>
    <xf numFmtId="2" fontId="12" fillId="0" borderId="91" xfId="0" applyNumberFormat="1" applyFont="1" applyBorder="1" applyAlignment="1" applyProtection="1">
      <protection hidden="1"/>
    </xf>
    <xf numFmtId="2" fontId="0" fillId="0" borderId="91" xfId="0" applyNumberFormat="1" applyBorder="1" applyAlignment="1" applyProtection="1">
      <protection hidden="1"/>
    </xf>
    <xf numFmtId="2" fontId="12" fillId="0" borderId="42" xfId="0" applyNumberFormat="1" applyFont="1" applyBorder="1" applyAlignment="1" applyProtection="1">
      <alignment horizontal="center" vertical="center"/>
      <protection hidden="1"/>
    </xf>
    <xf numFmtId="2" fontId="0" fillId="0" borderId="22" xfId="0" applyNumberFormat="1" applyBorder="1" applyAlignment="1" applyProtection="1">
      <protection hidden="1"/>
    </xf>
    <xf numFmtId="2" fontId="12" fillId="0" borderId="42" xfId="0" applyNumberFormat="1" applyFont="1" applyBorder="1" applyAlignment="1" applyProtection="1">
      <alignment horizontal="center" vertical="center" wrapText="1"/>
      <protection hidden="1"/>
    </xf>
    <xf numFmtId="0" fontId="12" fillId="0" borderId="42" xfId="0" applyFont="1" applyBorder="1" applyAlignment="1" applyProtection="1">
      <alignment horizontal="left" wrapText="1"/>
      <protection locked="0" hidden="1"/>
    </xf>
    <xf numFmtId="0" fontId="12" fillId="0" borderId="0" xfId="0" applyFont="1" applyAlignment="1" applyProtection="1">
      <alignment horizontal="left" wrapText="1"/>
      <protection locked="0" hidden="1"/>
    </xf>
    <xf numFmtId="0" fontId="12" fillId="0" borderId="22" xfId="0" applyFont="1" applyBorder="1" applyAlignment="1" applyProtection="1">
      <alignment horizontal="left" wrapText="1"/>
      <protection locked="0" hidden="1"/>
    </xf>
    <xf numFmtId="0" fontId="12" fillId="0" borderId="10" xfId="0" applyFont="1" applyBorder="1" applyAlignment="1" applyProtection="1">
      <alignment horizontal="left" wrapText="1"/>
      <protection locked="0" hidden="1"/>
    </xf>
    <xf numFmtId="0" fontId="12" fillId="0" borderId="11" xfId="0" applyFont="1" applyBorder="1" applyAlignment="1" applyProtection="1">
      <alignment horizontal="left" wrapText="1"/>
      <protection locked="0" hidden="1"/>
    </xf>
    <xf numFmtId="0" fontId="12" fillId="0" borderId="12" xfId="0" applyFont="1" applyBorder="1" applyAlignment="1" applyProtection="1">
      <alignment horizontal="left" wrapText="1"/>
      <protection locked="0" hidden="1"/>
    </xf>
    <xf numFmtId="2" fontId="0" fillId="0" borderId="91" xfId="0" applyNumberFormat="1" applyBorder="1" applyAlignment="1" applyProtection="1">
      <alignment horizontal="center"/>
      <protection locked="0" hidden="1"/>
    </xf>
    <xf numFmtId="2" fontId="0" fillId="0" borderId="90" xfId="0" applyNumberFormat="1" applyBorder="1" applyAlignment="1" applyProtection="1">
      <alignment horizontal="center"/>
      <protection locked="0" hidden="1"/>
    </xf>
    <xf numFmtId="2" fontId="12" fillId="0" borderId="53" xfId="0" applyNumberFormat="1" applyFont="1" applyBorder="1" applyAlignment="1" applyProtection="1">
      <alignment horizontal="center" vertical="center"/>
      <protection locked="0" hidden="1"/>
    </xf>
    <xf numFmtId="2" fontId="0" fillId="0" borderId="50" xfId="0" applyNumberFormat="1" applyBorder="1" applyAlignment="1" applyProtection="1">
      <alignment horizontal="center"/>
      <protection locked="0" hidden="1"/>
    </xf>
    <xf numFmtId="2" fontId="12" fillId="0" borderId="91" xfId="0" applyNumberFormat="1" applyFont="1" applyBorder="1" applyAlignment="1" applyProtection="1">
      <alignment horizontal="center"/>
      <protection locked="0" hidden="1"/>
    </xf>
    <xf numFmtId="0" fontId="0" fillId="0" borderId="53" xfId="0" applyBorder="1" applyAlignment="1" applyProtection="1">
      <alignment horizontal="left" wrapText="1"/>
      <protection locked="0" hidden="1"/>
    </xf>
    <xf numFmtId="0" fontId="0" fillId="0" borderId="49" xfId="0" applyBorder="1" applyAlignment="1" applyProtection="1">
      <alignment horizontal="left" wrapText="1"/>
      <protection locked="0" hidden="1"/>
    </xf>
    <xf numFmtId="0" fontId="0" fillId="0" borderId="50" xfId="0" applyBorder="1" applyAlignment="1" applyProtection="1">
      <alignment horizontal="left" wrapText="1"/>
      <protection locked="0" hidden="1"/>
    </xf>
    <xf numFmtId="0" fontId="0" fillId="0" borderId="10" xfId="0" applyBorder="1" applyAlignment="1" applyProtection="1">
      <alignment horizontal="left" wrapText="1"/>
      <protection locked="0" hidden="1"/>
    </xf>
    <xf numFmtId="0" fontId="0" fillId="0" borderId="11" xfId="0" applyBorder="1" applyAlignment="1" applyProtection="1">
      <alignment horizontal="left" wrapText="1"/>
      <protection locked="0" hidden="1"/>
    </xf>
    <xf numFmtId="0" fontId="0" fillId="0" borderId="12" xfId="0" applyBorder="1" applyAlignment="1" applyProtection="1">
      <alignment horizontal="left" wrapText="1"/>
      <protection locked="0" hidden="1"/>
    </xf>
    <xf numFmtId="0" fontId="0" fillId="0" borderId="18" xfId="0" applyBorder="1" applyAlignment="1" applyProtection="1">
      <alignment horizontal="center" vertical="center"/>
      <protection locked="0" hidden="1"/>
    </xf>
    <xf numFmtId="0" fontId="0" fillId="0" borderId="49" xfId="0" applyBorder="1" applyAlignment="1" applyProtection="1">
      <alignment horizontal="center" vertical="center"/>
      <protection locked="0" hidden="1"/>
    </xf>
    <xf numFmtId="0" fontId="0" fillId="0" borderId="38" xfId="0" applyBorder="1" applyAlignment="1" applyProtection="1">
      <alignment horizontal="center" vertical="center"/>
      <protection locked="0" hidden="1"/>
    </xf>
    <xf numFmtId="0" fontId="0" fillId="0" borderId="89" xfId="0" applyBorder="1" applyAlignment="1" applyProtection="1">
      <alignment horizontal="center" vertical="center"/>
      <protection locked="0" hidden="1"/>
    </xf>
    <xf numFmtId="2" fontId="12" fillId="0" borderId="13" xfId="0" applyNumberFormat="1" applyFont="1" applyBorder="1" applyAlignment="1" applyProtection="1">
      <alignment horizontal="center" vertical="center" wrapText="1"/>
      <protection hidden="1"/>
    </xf>
    <xf numFmtId="2" fontId="0" fillId="0" borderId="0" xfId="0" applyNumberFormat="1" applyAlignment="1" applyProtection="1">
      <protection hidden="1"/>
    </xf>
    <xf numFmtId="2" fontId="12" fillId="0" borderId="38" xfId="0" applyNumberFormat="1" applyFont="1" applyBorder="1" applyAlignment="1" applyProtection="1">
      <alignment horizontal="center" vertical="center" wrapText="1"/>
      <protection hidden="1"/>
    </xf>
    <xf numFmtId="2" fontId="0" fillId="0" borderId="89" xfId="0" applyNumberFormat="1" applyBorder="1" applyAlignment="1" applyProtection="1">
      <protection hidden="1"/>
    </xf>
    <xf numFmtId="0" fontId="12" fillId="0" borderId="13" xfId="0" applyFont="1" applyBorder="1" applyAlignment="1" applyProtection="1">
      <alignment horizontal="center" vertical="center"/>
      <protection locked="0" hidden="1"/>
    </xf>
    <xf numFmtId="0" fontId="0" fillId="0" borderId="0" xfId="0" applyBorder="1" applyAlignment="1" applyProtection="1">
      <alignment horizontal="center" vertical="center"/>
      <protection locked="0" hidden="1"/>
    </xf>
    <xf numFmtId="2" fontId="12" fillId="0" borderId="18" xfId="0" applyNumberFormat="1" applyFont="1" applyBorder="1" applyAlignment="1" applyProtection="1">
      <alignment horizontal="center" vertical="center" wrapText="1"/>
      <protection hidden="1"/>
    </xf>
    <xf numFmtId="2" fontId="0" fillId="0" borderId="49" xfId="0" applyNumberFormat="1" applyBorder="1" applyAlignment="1" applyProtection="1">
      <protection hidden="1"/>
    </xf>
    <xf numFmtId="2" fontId="0" fillId="0" borderId="38" xfId="0" applyNumberFormat="1" applyBorder="1" applyAlignment="1" applyProtection="1">
      <alignment horizontal="center"/>
      <protection hidden="1"/>
    </xf>
    <xf numFmtId="2" fontId="0" fillId="0" borderId="89" xfId="0" applyNumberFormat="1" applyBorder="1" applyAlignment="1" applyProtection="1">
      <alignment horizontal="center"/>
      <protection hidden="1"/>
    </xf>
    <xf numFmtId="2" fontId="0" fillId="0" borderId="90" xfId="0" applyNumberFormat="1" applyBorder="1" applyAlignment="1" applyProtection="1">
      <alignment horizontal="center"/>
      <protection hidden="1"/>
    </xf>
    <xf numFmtId="2" fontId="12" fillId="0" borderId="18" xfId="0" applyNumberFormat="1" applyFont="1" applyBorder="1" applyAlignment="1" applyProtection="1">
      <alignment horizontal="center" vertical="center"/>
      <protection hidden="1"/>
    </xf>
    <xf numFmtId="2" fontId="12" fillId="0" borderId="49" xfId="0" applyNumberFormat="1" applyFont="1" applyBorder="1" applyAlignment="1" applyProtection="1">
      <alignment horizontal="center" vertical="center"/>
      <protection hidden="1"/>
    </xf>
    <xf numFmtId="2" fontId="12" fillId="0" borderId="50" xfId="0" applyNumberFormat="1" applyFont="1" applyBorder="1" applyAlignment="1" applyProtection="1">
      <alignment horizontal="center" vertical="center"/>
      <protection hidden="1"/>
    </xf>
    <xf numFmtId="2" fontId="12" fillId="0" borderId="54" xfId="0" applyNumberFormat="1" applyFont="1" applyBorder="1" applyAlignment="1" applyProtection="1">
      <alignment horizontal="center" vertical="center"/>
      <protection hidden="1"/>
    </xf>
    <xf numFmtId="2" fontId="12" fillId="0" borderId="25" xfId="0" applyNumberFormat="1" applyFont="1" applyBorder="1" applyAlignment="1" applyProtection="1">
      <alignment horizontal="center" vertical="center"/>
      <protection hidden="1"/>
    </xf>
    <xf numFmtId="2" fontId="12" fillId="0" borderId="55" xfId="0" applyNumberFormat="1" applyFont="1" applyBorder="1" applyAlignment="1" applyProtection="1">
      <alignment horizontal="center" vertical="center"/>
      <protection hidden="1"/>
    </xf>
    <xf numFmtId="2" fontId="12" fillId="0" borderId="22" xfId="0" applyNumberFormat="1" applyFont="1" applyBorder="1" applyAlignment="1" applyProtection="1">
      <alignment horizontal="center" vertical="center"/>
      <protection hidden="1"/>
    </xf>
    <xf numFmtId="2" fontId="12" fillId="0" borderId="33" xfId="0" applyNumberFormat="1" applyFont="1" applyBorder="1" applyAlignment="1" applyProtection="1">
      <alignment horizontal="center" vertical="center"/>
      <protection hidden="1"/>
    </xf>
    <xf numFmtId="2" fontId="12" fillId="0" borderId="20" xfId="0" applyNumberFormat="1" applyFont="1" applyBorder="1" applyAlignment="1" applyProtection="1">
      <alignment horizontal="center" vertical="center"/>
      <protection hidden="1"/>
    </xf>
    <xf numFmtId="2" fontId="12" fillId="4" borderId="7" xfId="0" applyNumberFormat="1" applyFont="1" applyFill="1" applyBorder="1" applyAlignment="1" applyProtection="1">
      <alignment horizontal="center" vertical="center"/>
      <protection hidden="1"/>
    </xf>
    <xf numFmtId="2" fontId="12" fillId="4" borderId="9" xfId="0" applyNumberFormat="1" applyFont="1" applyFill="1" applyBorder="1" applyAlignment="1" applyProtection="1">
      <alignment horizontal="center" vertical="center"/>
      <protection hidden="1"/>
    </xf>
    <xf numFmtId="2" fontId="12" fillId="4" borderId="48" xfId="0" applyNumberFormat="1" applyFont="1" applyFill="1" applyBorder="1" applyAlignment="1" applyProtection="1">
      <alignment horizontal="center" vertical="center"/>
      <protection hidden="1"/>
    </xf>
    <xf numFmtId="2" fontId="12" fillId="4" borderId="55" xfId="0" applyNumberFormat="1" applyFont="1" applyFill="1" applyBorder="1" applyAlignment="1" applyProtection="1">
      <alignment horizontal="center" vertical="center"/>
      <protection hidden="1"/>
    </xf>
    <xf numFmtId="0" fontId="12" fillId="4" borderId="7" xfId="0" applyFont="1" applyFill="1" applyBorder="1" applyAlignment="1" applyProtection="1">
      <protection hidden="1"/>
    </xf>
    <xf numFmtId="0" fontId="12" fillId="4" borderId="9" xfId="0" applyFont="1" applyFill="1" applyBorder="1" applyAlignment="1" applyProtection="1">
      <protection hidden="1"/>
    </xf>
    <xf numFmtId="0" fontId="12" fillId="4" borderId="42" xfId="0" applyFont="1" applyFill="1" applyBorder="1" applyAlignment="1" applyProtection="1">
      <protection hidden="1"/>
    </xf>
    <xf numFmtId="0" fontId="12" fillId="4" borderId="22" xfId="0" applyFont="1" applyFill="1" applyBorder="1" applyAlignment="1" applyProtection="1">
      <protection hidden="1"/>
    </xf>
    <xf numFmtId="2" fontId="12" fillId="0" borderId="48" xfId="0" applyNumberFormat="1" applyFont="1" applyBorder="1" applyAlignment="1" applyProtection="1">
      <alignment horizontal="center" vertical="center"/>
      <protection hidden="1"/>
    </xf>
    <xf numFmtId="2" fontId="12" fillId="0" borderId="7" xfId="0" applyNumberFormat="1" applyFont="1" applyBorder="1" applyAlignment="1" applyProtection="1">
      <alignment horizontal="center" vertical="center"/>
      <protection locked="0"/>
    </xf>
    <xf numFmtId="2" fontId="12" fillId="0" borderId="9" xfId="0" applyNumberFormat="1" applyFont="1" applyBorder="1" applyAlignment="1" applyProtection="1">
      <alignment horizontal="center" vertical="center"/>
      <protection locked="0"/>
    </xf>
    <xf numFmtId="2" fontId="12" fillId="0" borderId="42" xfId="0" applyNumberFormat="1" applyFont="1" applyBorder="1" applyAlignment="1" applyProtection="1">
      <alignment horizontal="center" vertical="center"/>
      <protection locked="0"/>
    </xf>
    <xf numFmtId="2" fontId="12" fillId="0" borderId="22" xfId="0" applyNumberFormat="1" applyFont="1" applyBorder="1" applyAlignment="1" applyProtection="1">
      <alignment horizontal="center" vertical="center"/>
      <protection locked="0"/>
    </xf>
    <xf numFmtId="2" fontId="12" fillId="0" borderId="8" xfId="0" applyNumberFormat="1" applyFont="1" applyBorder="1" applyAlignment="1" applyProtection="1">
      <alignment horizontal="center" vertical="center"/>
      <protection locked="0"/>
    </xf>
    <xf numFmtId="2" fontId="12" fillId="0" borderId="15" xfId="0" applyNumberFormat="1" applyFont="1" applyBorder="1" applyAlignment="1" applyProtection="1">
      <alignment horizontal="center" vertical="center"/>
      <protection locked="0"/>
    </xf>
    <xf numFmtId="0" fontId="12" fillId="4" borderId="8" xfId="0" applyFont="1" applyFill="1" applyBorder="1" applyAlignment="1" applyProtection="1">
      <protection hidden="1"/>
    </xf>
    <xf numFmtId="0" fontId="12" fillId="4" borderId="15" xfId="0" applyFont="1" applyFill="1" applyBorder="1" applyAlignment="1" applyProtection="1">
      <protection hidden="1"/>
    </xf>
    <xf numFmtId="2" fontId="0" fillId="0" borderId="42" xfId="0" applyNumberFormat="1" applyBorder="1" applyAlignment="1" applyProtection="1">
      <alignment horizontal="center" vertical="center"/>
      <protection hidden="1"/>
    </xf>
    <xf numFmtId="2" fontId="0" fillId="0" borderId="0" xfId="0" applyNumberFormat="1" applyBorder="1" applyAlignment="1" applyProtection="1">
      <alignment horizontal="center" vertical="center"/>
      <protection hidden="1"/>
    </xf>
    <xf numFmtId="2" fontId="0" fillId="0" borderId="22" xfId="0" applyNumberFormat="1" applyBorder="1" applyAlignment="1" applyProtection="1">
      <alignment horizontal="center" vertical="center"/>
      <protection hidden="1"/>
    </xf>
    <xf numFmtId="0" fontId="0" fillId="0" borderId="12" xfId="0" applyBorder="1" applyAlignment="1" applyProtection="1">
      <alignment horizontal="center"/>
      <protection hidden="1"/>
    </xf>
    <xf numFmtId="0" fontId="0" fillId="0" borderId="10" xfId="0" applyNumberFormat="1" applyBorder="1" applyAlignment="1" applyProtection="1">
      <alignment horizontal="center"/>
      <protection hidden="1"/>
    </xf>
    <xf numFmtId="0" fontId="0" fillId="0" borderId="11" xfId="0" applyNumberFormat="1" applyBorder="1" applyAlignment="1" applyProtection="1">
      <alignment horizontal="center"/>
      <protection hidden="1"/>
    </xf>
    <xf numFmtId="0" fontId="0" fillId="0" borderId="12" xfId="0" applyNumberFormat="1" applyBorder="1" applyAlignment="1" applyProtection="1">
      <protection hidden="1"/>
    </xf>
    <xf numFmtId="40" fontId="0" fillId="0" borderId="10" xfId="0" applyNumberFormat="1" applyBorder="1" applyAlignment="1" applyProtection="1">
      <alignment horizontal="center"/>
      <protection hidden="1"/>
    </xf>
    <xf numFmtId="40" fontId="0" fillId="0" borderId="11" xfId="0" applyNumberFormat="1" applyBorder="1" applyAlignment="1" applyProtection="1">
      <alignment horizontal="center"/>
      <protection hidden="1"/>
    </xf>
    <xf numFmtId="40" fontId="0" fillId="0" borderId="12" xfId="0" applyNumberFormat="1" applyBorder="1" applyAlignment="1" applyProtection="1">
      <alignment horizontal="center"/>
      <protection hidden="1"/>
    </xf>
    <xf numFmtId="0" fontId="0" fillId="0" borderId="10" xfId="0" applyBorder="1" applyAlignment="1" applyProtection="1">
      <protection hidden="1"/>
    </xf>
    <xf numFmtId="0" fontId="2" fillId="0" borderId="28" xfId="0" applyFont="1" applyBorder="1" applyAlignment="1" applyProtection="1">
      <alignment horizontal="center" vertical="top" wrapText="1"/>
      <protection hidden="1"/>
    </xf>
    <xf numFmtId="0" fontId="0" fillId="0" borderId="33" xfId="0" applyBorder="1" applyAlignment="1" applyProtection="1">
      <alignment horizontal="center" vertical="top"/>
      <protection hidden="1"/>
    </xf>
    <xf numFmtId="0" fontId="0" fillId="0" borderId="20" xfId="0" applyBorder="1" applyAlignment="1" applyProtection="1">
      <alignment horizontal="center" vertical="top"/>
      <protection hidden="1"/>
    </xf>
    <xf numFmtId="0" fontId="0" fillId="0" borderId="54" xfId="0" applyBorder="1" applyAlignment="1" applyProtection="1">
      <protection hidden="1"/>
    </xf>
    <xf numFmtId="0" fontId="0" fillId="0" borderId="55" xfId="0" applyBorder="1" applyAlignment="1" applyProtection="1">
      <protection hidden="1"/>
    </xf>
    <xf numFmtId="0" fontId="2" fillId="0" borderId="42" xfId="0" applyFont="1" applyBorder="1" applyAlignment="1" applyProtection="1">
      <alignment horizontal="center" vertical="center"/>
      <protection hidden="1"/>
    </xf>
    <xf numFmtId="0" fontId="0" fillId="0" borderId="22" xfId="0" applyBorder="1" applyAlignment="1" applyProtection="1">
      <protection hidden="1"/>
    </xf>
    <xf numFmtId="0" fontId="2" fillId="0" borderId="33"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protection hidden="1"/>
    </xf>
    <xf numFmtId="0" fontId="0" fillId="0" borderId="0" xfId="0" applyAlignment="1" applyProtection="1">
      <protection hidden="1"/>
    </xf>
    <xf numFmtId="0" fontId="0" fillId="0" borderId="71" xfId="0" applyBorder="1" applyAlignment="1" applyProtection="1">
      <protection hidden="1"/>
    </xf>
    <xf numFmtId="0" fontId="1" fillId="0" borderId="1" xfId="0" applyFont="1" applyBorder="1" applyAlignment="1" applyProtection="1">
      <protection hidden="1"/>
    </xf>
    <xf numFmtId="18" fontId="5" fillId="0" borderId="3" xfId="0" applyNumberFormat="1" applyFont="1" applyBorder="1" applyAlignment="1" applyProtection="1">
      <alignment horizontal="center" vertical="center" shrinkToFit="1"/>
      <protection hidden="1"/>
    </xf>
    <xf numFmtId="18" fontId="5" fillId="0" borderId="4" xfId="0" applyNumberFormat="1" applyFont="1" applyBorder="1" applyAlignment="1" applyProtection="1">
      <alignment horizontal="center" vertical="center" shrinkToFit="1"/>
      <protection hidden="1"/>
    </xf>
    <xf numFmtId="18" fontId="5" fillId="0" borderId="5" xfId="0" applyNumberFormat="1" applyFont="1" applyBorder="1" applyAlignment="1" applyProtection="1">
      <alignment horizontal="center" vertical="center" shrinkToFit="1"/>
      <protection hidden="1"/>
    </xf>
    <xf numFmtId="18" fontId="5" fillId="0" borderId="13" xfId="0" applyNumberFormat="1" applyFont="1" applyBorder="1" applyAlignment="1" applyProtection="1">
      <alignment horizontal="center" vertical="center" shrinkToFit="1"/>
      <protection hidden="1"/>
    </xf>
    <xf numFmtId="18" fontId="5" fillId="0" borderId="0" xfId="0" applyNumberFormat="1" applyFont="1" applyBorder="1" applyAlignment="1" applyProtection="1">
      <alignment horizontal="center" vertical="center" shrinkToFit="1"/>
      <protection hidden="1"/>
    </xf>
    <xf numFmtId="18" fontId="5" fillId="0" borderId="14" xfId="0" applyNumberFormat="1" applyFont="1" applyBorder="1" applyAlignment="1" applyProtection="1">
      <alignment horizontal="center" vertical="center" shrinkToFit="1"/>
      <protection hidden="1"/>
    </xf>
    <xf numFmtId="18" fontId="5" fillId="0" borderId="35" xfId="0" applyNumberFormat="1" applyFont="1" applyBorder="1" applyAlignment="1" applyProtection="1">
      <alignment horizontal="center" vertical="center" shrinkToFit="1"/>
      <protection hidden="1"/>
    </xf>
    <xf numFmtId="18" fontId="5" fillId="0" borderId="11" xfId="0" applyNumberFormat="1" applyFont="1" applyBorder="1" applyAlignment="1" applyProtection="1">
      <alignment horizontal="center" vertical="center" shrinkToFit="1"/>
      <protection hidden="1"/>
    </xf>
    <xf numFmtId="18" fontId="5" fillId="0" borderId="37"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wrapText="1"/>
      <protection hidden="1"/>
    </xf>
    <xf numFmtId="0" fontId="12" fillId="0" borderId="7" xfId="0" applyFont="1" applyBorder="1" applyAlignment="1" applyProtection="1">
      <alignment horizontal="left" vertical="top" wrapText="1" shrinkToFit="1"/>
      <protection hidden="1"/>
    </xf>
    <xf numFmtId="0" fontId="12" fillId="0" borderId="4" xfId="0" applyFont="1" applyBorder="1" applyAlignment="1" applyProtection="1">
      <alignment horizontal="left" vertical="top" wrapText="1" shrinkToFit="1"/>
      <protection hidden="1"/>
    </xf>
    <xf numFmtId="0" fontId="12" fillId="0" borderId="9" xfId="0" applyFont="1" applyBorder="1" applyAlignment="1" applyProtection="1">
      <alignment horizontal="left" vertical="top" wrapText="1" shrinkToFit="1"/>
      <protection hidden="1"/>
    </xf>
    <xf numFmtId="0" fontId="12" fillId="0" borderId="42" xfId="0" applyFont="1" applyBorder="1" applyAlignment="1" applyProtection="1">
      <alignment horizontal="left" vertical="top" wrapText="1" shrinkToFit="1"/>
      <protection hidden="1"/>
    </xf>
    <xf numFmtId="0" fontId="12" fillId="0" borderId="0" xfId="0" applyFont="1" applyBorder="1" applyAlignment="1" applyProtection="1">
      <alignment horizontal="left" vertical="top" wrapText="1" shrinkToFit="1"/>
      <protection hidden="1"/>
    </xf>
    <xf numFmtId="0" fontId="12" fillId="0" borderId="22" xfId="0" applyFont="1" applyBorder="1" applyAlignment="1" applyProtection="1">
      <alignment horizontal="left" vertical="top" wrapText="1" shrinkToFit="1"/>
      <protection hidden="1"/>
    </xf>
    <xf numFmtId="0" fontId="12" fillId="0" borderId="10" xfId="0" applyFont="1" applyBorder="1" applyAlignment="1" applyProtection="1">
      <alignment horizontal="left" vertical="top" wrapText="1" shrinkToFit="1"/>
      <protection hidden="1"/>
    </xf>
    <xf numFmtId="0" fontId="12" fillId="0" borderId="11" xfId="0" applyFont="1" applyBorder="1" applyAlignment="1" applyProtection="1">
      <alignment horizontal="left" vertical="top" wrapText="1" shrinkToFit="1"/>
      <protection hidden="1"/>
    </xf>
    <xf numFmtId="0" fontId="12" fillId="0" borderId="12" xfId="0" applyFont="1" applyBorder="1" applyAlignment="1" applyProtection="1">
      <alignment horizontal="left" vertical="top" wrapText="1" shrinkToFit="1"/>
      <protection hidden="1"/>
    </xf>
    <xf numFmtId="2" fontId="15" fillId="0" borderId="13" xfId="0" applyNumberFormat="1" applyFont="1" applyBorder="1" applyAlignment="1" applyProtection="1">
      <alignment horizontal="center" vertical="center"/>
      <protection hidden="1"/>
    </xf>
    <xf numFmtId="2" fontId="15" fillId="0" borderId="0" xfId="0" applyNumberFormat="1" applyFont="1" applyBorder="1" applyAlignment="1" applyProtection="1">
      <alignment horizontal="center" vertical="center"/>
      <protection hidden="1"/>
    </xf>
    <xf numFmtId="2" fontId="15" fillId="0" borderId="22" xfId="0" applyNumberFormat="1" applyFont="1" applyBorder="1" applyAlignment="1" applyProtection="1">
      <alignment horizontal="center" vertical="center"/>
      <protection hidden="1"/>
    </xf>
    <xf numFmtId="2" fontId="15" fillId="0" borderId="35" xfId="0" applyNumberFormat="1" applyFont="1" applyBorder="1" applyAlignment="1" applyProtection="1">
      <alignment horizontal="center" vertical="center"/>
      <protection hidden="1"/>
    </xf>
    <xf numFmtId="2" fontId="15" fillId="0" borderId="11" xfId="0" applyNumberFormat="1" applyFont="1" applyBorder="1" applyAlignment="1" applyProtection="1">
      <alignment horizontal="center" vertical="center"/>
      <protection hidden="1"/>
    </xf>
    <xf numFmtId="2" fontId="15" fillId="0" borderId="12" xfId="0" applyNumberFormat="1" applyFont="1" applyBorder="1" applyAlignment="1" applyProtection="1">
      <alignment horizontal="center" vertical="center"/>
      <protection hidden="1"/>
    </xf>
    <xf numFmtId="2" fontId="15" fillId="0" borderId="42" xfId="0" applyNumberFormat="1" applyFont="1" applyBorder="1" applyAlignment="1" applyProtection="1">
      <alignment horizontal="center" vertical="center"/>
      <protection hidden="1"/>
    </xf>
    <xf numFmtId="2" fontId="15" fillId="0" borderId="10" xfId="0" applyNumberFormat="1" applyFont="1" applyBorder="1" applyAlignment="1" applyProtection="1">
      <alignment horizontal="center" vertical="center"/>
      <protection hidden="1"/>
    </xf>
    <xf numFmtId="2" fontId="15" fillId="0" borderId="15" xfId="0" applyNumberFormat="1" applyFont="1" applyBorder="1" applyAlignment="1" applyProtection="1">
      <alignment horizontal="center" vertical="center"/>
      <protection hidden="1"/>
    </xf>
    <xf numFmtId="2" fontId="15" fillId="0" borderId="34" xfId="0" applyNumberFormat="1" applyFont="1" applyBorder="1" applyAlignment="1" applyProtection="1">
      <alignment horizontal="center" vertical="center"/>
      <protection hidden="1"/>
    </xf>
    <xf numFmtId="0" fontId="0" fillId="0" borderId="53" xfId="0" applyBorder="1" applyAlignment="1" applyProtection="1">
      <alignment horizontal="left" vertical="top" wrapText="1" shrinkToFit="1"/>
      <protection hidden="1"/>
    </xf>
    <xf numFmtId="0" fontId="0" fillId="0" borderId="49" xfId="0" applyBorder="1" applyAlignment="1" applyProtection="1">
      <alignment horizontal="left" vertical="top" wrapText="1" shrinkToFit="1"/>
      <protection hidden="1"/>
    </xf>
    <xf numFmtId="0" fontId="0" fillId="0" borderId="50" xfId="0" applyBorder="1" applyAlignment="1" applyProtection="1">
      <alignment horizontal="left" vertical="top" wrapText="1" shrinkToFit="1"/>
      <protection hidden="1"/>
    </xf>
    <xf numFmtId="0" fontId="0" fillId="0" borderId="10" xfId="0" applyBorder="1" applyAlignment="1" applyProtection="1">
      <alignment horizontal="left" vertical="top" wrapText="1" shrinkToFit="1"/>
      <protection hidden="1"/>
    </xf>
    <xf numFmtId="0" fontId="0" fillId="0" borderId="11" xfId="0" applyBorder="1" applyAlignment="1" applyProtection="1">
      <alignment horizontal="left" vertical="top" wrapText="1" shrinkToFit="1"/>
      <protection hidden="1"/>
    </xf>
    <xf numFmtId="0" fontId="0" fillId="0" borderId="12" xfId="0" applyBorder="1" applyAlignment="1" applyProtection="1">
      <alignment horizontal="left" vertical="top" wrapText="1" shrinkToFit="1"/>
      <protection hidden="1"/>
    </xf>
    <xf numFmtId="2" fontId="15" fillId="0" borderId="53" xfId="0" applyNumberFormat="1" applyFont="1" applyBorder="1" applyAlignment="1" applyProtection="1">
      <alignment horizontal="center" vertical="center"/>
      <protection hidden="1"/>
    </xf>
    <xf numFmtId="2" fontId="15" fillId="0" borderId="50" xfId="0" applyNumberFormat="1" applyFont="1" applyBorder="1" applyAlignment="1" applyProtection="1">
      <alignment horizontal="center" vertical="center"/>
      <protection hidden="1"/>
    </xf>
    <xf numFmtId="18" fontId="5" fillId="0" borderId="18" xfId="0" applyNumberFormat="1" applyFont="1" applyBorder="1" applyAlignment="1" applyProtection="1">
      <alignment horizontal="center" vertical="center" shrinkToFit="1"/>
      <protection hidden="1"/>
    </xf>
    <xf numFmtId="18" fontId="5" fillId="0" borderId="49" xfId="0" applyNumberFormat="1" applyFont="1" applyBorder="1" applyAlignment="1" applyProtection="1">
      <alignment horizontal="center" vertical="center" shrinkToFit="1"/>
      <protection hidden="1"/>
    </xf>
    <xf numFmtId="18" fontId="5" fillId="0" borderId="19" xfId="0" applyNumberFormat="1" applyFont="1" applyBorder="1" applyAlignment="1" applyProtection="1">
      <alignment horizontal="center" vertical="center" shrinkToFit="1"/>
      <protection hidden="1"/>
    </xf>
    <xf numFmtId="2" fontId="15" fillId="0" borderId="20" xfId="0" applyNumberFormat="1" applyFont="1" applyBorder="1" applyAlignment="1" applyProtection="1">
      <alignment horizontal="center" vertical="center"/>
      <protection hidden="1"/>
    </xf>
    <xf numFmtId="2" fontId="15" fillId="0" borderId="18" xfId="0" applyNumberFormat="1" applyFont="1" applyBorder="1" applyAlignment="1" applyProtection="1">
      <alignment horizontal="center" vertical="center"/>
      <protection hidden="1"/>
    </xf>
    <xf numFmtId="2" fontId="15" fillId="0" borderId="49" xfId="0" applyNumberFormat="1"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0" fillId="0" borderId="35" xfId="0" applyBorder="1" applyAlignment="1" applyProtection="1">
      <protection hidden="1"/>
    </xf>
    <xf numFmtId="0" fontId="0" fillId="0" borderId="13" xfId="0" applyBorder="1" applyAlignment="1" applyProtection="1">
      <protection hidden="1"/>
    </xf>
    <xf numFmtId="0" fontId="0" fillId="0" borderId="0" xfId="0" applyBorder="1" applyAlignment="1" applyProtection="1">
      <protection hidden="1"/>
    </xf>
    <xf numFmtId="0" fontId="0" fillId="0" borderId="14" xfId="0" applyBorder="1" applyAlignment="1" applyProtection="1">
      <protection hidden="1"/>
    </xf>
    <xf numFmtId="2" fontId="15" fillId="0" borderId="54" xfId="0" applyNumberFormat="1" applyFont="1" applyBorder="1" applyAlignment="1" applyProtection="1">
      <alignment horizontal="center" vertical="center"/>
      <protection hidden="1"/>
    </xf>
    <xf numFmtId="2" fontId="15" fillId="0" borderId="33" xfId="0" applyNumberFormat="1" applyFont="1" applyBorder="1" applyAlignment="1" applyProtection="1">
      <alignment horizontal="center" vertical="center"/>
      <protection hidden="1"/>
    </xf>
    <xf numFmtId="2" fontId="15" fillId="0" borderId="64" xfId="0" applyNumberFormat="1" applyFont="1" applyBorder="1" applyAlignment="1" applyProtection="1">
      <alignment horizontal="center" vertical="center"/>
      <protection hidden="1"/>
    </xf>
    <xf numFmtId="0" fontId="0" fillId="4" borderId="15" xfId="0" applyFill="1" applyBorder="1" applyAlignment="1" applyProtection="1">
      <protection hidden="1"/>
    </xf>
    <xf numFmtId="2" fontId="15" fillId="4" borderId="7" xfId="0" applyNumberFormat="1" applyFont="1" applyFill="1" applyBorder="1" applyAlignment="1" applyProtection="1">
      <alignment horizontal="center" vertical="center"/>
      <protection hidden="1"/>
    </xf>
    <xf numFmtId="2" fontId="15" fillId="4" borderId="9" xfId="0" applyNumberFormat="1" applyFont="1" applyFill="1" applyBorder="1" applyAlignment="1" applyProtection="1">
      <alignment horizontal="center" vertical="center"/>
      <protection hidden="1"/>
    </xf>
    <xf numFmtId="2" fontId="15" fillId="4" borderId="42" xfId="0" applyNumberFormat="1" applyFont="1" applyFill="1" applyBorder="1" applyAlignment="1" applyProtection="1">
      <alignment horizontal="center" vertical="center"/>
      <protection hidden="1"/>
    </xf>
    <xf numFmtId="2" fontId="15" fillId="4" borderId="22" xfId="0" applyNumberFormat="1" applyFont="1" applyFill="1" applyBorder="1" applyAlignment="1" applyProtection="1">
      <alignment horizontal="center" vertical="center"/>
      <protection hidden="1"/>
    </xf>
    <xf numFmtId="0" fontId="3" fillId="4" borderId="3" xfId="0" applyFont="1" applyFill="1" applyBorder="1" applyAlignment="1" applyProtection="1">
      <protection hidden="1"/>
    </xf>
    <xf numFmtId="0" fontId="0" fillId="4" borderId="9" xfId="0" applyFill="1" applyBorder="1" applyAlignment="1" applyProtection="1">
      <protection hidden="1"/>
    </xf>
    <xf numFmtId="0" fontId="0" fillId="4" borderId="13" xfId="0" applyFill="1" applyBorder="1" applyAlignment="1" applyProtection="1">
      <protection hidden="1"/>
    </xf>
    <xf numFmtId="0" fontId="0" fillId="4" borderId="0" xfId="0" applyFill="1" applyAlignment="1" applyProtection="1">
      <protection hidden="1"/>
    </xf>
    <xf numFmtId="0" fontId="0" fillId="4" borderId="22" xfId="0" applyFill="1" applyBorder="1" applyAlignment="1" applyProtection="1">
      <protection hidden="1"/>
    </xf>
    <xf numFmtId="2" fontId="15" fillId="0" borderId="7" xfId="0" applyNumberFormat="1" applyFont="1" applyBorder="1" applyAlignment="1" applyProtection="1">
      <alignment horizontal="center" vertical="center"/>
      <protection hidden="1"/>
    </xf>
    <xf numFmtId="2" fontId="15" fillId="0" borderId="9" xfId="0" applyNumberFormat="1" applyFont="1" applyBorder="1" applyAlignment="1" applyProtection="1">
      <alignment horizontal="center" vertical="center"/>
      <protection hidden="1"/>
    </xf>
    <xf numFmtId="2" fontId="15" fillId="0" borderId="8" xfId="0" applyNumberFormat="1" applyFont="1" applyBorder="1" applyAlignment="1" applyProtection="1">
      <alignment horizontal="center" vertical="center"/>
      <protection hidden="1"/>
    </xf>
    <xf numFmtId="2" fontId="15" fillId="4" borderId="15" xfId="0" applyNumberFormat="1" applyFont="1" applyFill="1" applyBorder="1" applyAlignment="1" applyProtection="1">
      <alignment horizontal="center" vertical="center"/>
      <protection hidden="1"/>
    </xf>
    <xf numFmtId="2" fontId="15" fillId="4" borderId="48" xfId="0" applyNumberFormat="1" applyFont="1" applyFill="1" applyBorder="1" applyAlignment="1" applyProtection="1">
      <alignment horizontal="center" vertical="center"/>
      <protection hidden="1"/>
    </xf>
    <xf numFmtId="2" fontId="15" fillId="4" borderId="55" xfId="0" applyNumberFormat="1" applyFont="1" applyFill="1" applyBorder="1" applyAlignment="1" applyProtection="1">
      <alignment horizontal="center" vertical="center"/>
      <protection hidden="1"/>
    </xf>
    <xf numFmtId="0" fontId="0" fillId="4" borderId="7" xfId="0" applyFill="1" applyBorder="1" applyAlignment="1" applyProtection="1">
      <protection hidden="1"/>
    </xf>
    <xf numFmtId="0" fontId="0" fillId="4" borderId="42" xfId="0" applyFill="1" applyBorder="1" applyAlignment="1" applyProtection="1">
      <protection hidden="1"/>
    </xf>
    <xf numFmtId="0" fontId="12" fillId="4" borderId="3" xfId="0" applyFont="1" applyFill="1" applyBorder="1" applyAlignment="1" applyProtection="1">
      <protection hidden="1"/>
    </xf>
    <xf numFmtId="0" fontId="12" fillId="4" borderId="4" xfId="0" applyFont="1" applyFill="1" applyBorder="1" applyAlignment="1" applyProtection="1">
      <protection hidden="1"/>
    </xf>
    <xf numFmtId="0" fontId="12" fillId="4" borderId="13" xfId="0" applyFont="1" applyFill="1" applyBorder="1" applyAlignment="1" applyProtection="1">
      <protection hidden="1"/>
    </xf>
    <xf numFmtId="0" fontId="12" fillId="4" borderId="0" xfId="0" applyFont="1" applyFill="1" applyAlignment="1" applyProtection="1">
      <protection hidden="1"/>
    </xf>
    <xf numFmtId="0" fontId="21" fillId="0" borderId="73"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87"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22" xfId="0" applyFont="1" applyBorder="1" applyAlignment="1" applyProtection="1">
      <alignment horizontal="center" vertical="center" wrapText="1"/>
      <protection hidden="1"/>
    </xf>
    <xf numFmtId="0" fontId="18" fillId="0" borderId="48"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55" xfId="0" applyFont="1" applyBorder="1" applyAlignment="1" applyProtection="1">
      <alignment horizontal="center" vertical="center" wrapText="1"/>
      <protection hidden="1"/>
    </xf>
    <xf numFmtId="0" fontId="0" fillId="0" borderId="52" xfId="0" applyBorder="1" applyAlignment="1" applyProtection="1">
      <alignment horizontal="center"/>
      <protection hidden="1"/>
    </xf>
    <xf numFmtId="0" fontId="20" fillId="0" borderId="0" xfId="0" applyFont="1" applyFill="1" applyBorder="1" applyAlignment="1" applyProtection="1">
      <alignment vertical="center"/>
      <protection hidden="1"/>
    </xf>
    <xf numFmtId="0" fontId="0" fillId="0" borderId="14"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1" fillId="0" borderId="13" xfId="0" applyFont="1" applyFill="1" applyBorder="1" applyAlignment="1" applyProtection="1">
      <alignment horizontal="center" vertical="center" wrapText="1"/>
      <protection hidden="1"/>
    </xf>
    <xf numFmtId="0" fontId="1" fillId="0" borderId="0" xfId="0" applyFont="1" applyFill="1" applyBorder="1" applyAlignment="1" applyProtection="1">
      <protection hidden="1"/>
    </xf>
    <xf numFmtId="0" fontId="1" fillId="0" borderId="22" xfId="0" applyFont="1" applyFill="1" applyBorder="1" applyAlignment="1" applyProtection="1">
      <protection hidden="1"/>
    </xf>
    <xf numFmtId="0" fontId="1" fillId="0" borderId="35" xfId="0" applyFont="1" applyBorder="1" applyAlignment="1" applyProtection="1">
      <protection hidden="1"/>
    </xf>
    <xf numFmtId="0" fontId="1" fillId="0" borderId="11" xfId="0" applyFont="1" applyBorder="1" applyAlignment="1" applyProtection="1">
      <protection hidden="1"/>
    </xf>
    <xf numFmtId="0" fontId="1" fillId="0" borderId="12" xfId="0" applyFont="1" applyBorder="1" applyAlignment="1" applyProtection="1">
      <protection hidden="1"/>
    </xf>
    <xf numFmtId="0" fontId="12" fillId="0" borderId="13" xfId="0" applyNumberFormat="1" applyFont="1" applyFill="1" applyBorder="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2" fontId="12" fillId="4" borderId="42" xfId="0" applyNumberFormat="1" applyFont="1" applyFill="1" applyBorder="1" applyAlignment="1" applyProtection="1">
      <alignment horizontal="center" vertical="center"/>
      <protection hidden="1"/>
    </xf>
    <xf numFmtId="2" fontId="12" fillId="4" borderId="22" xfId="0" applyNumberFormat="1" applyFont="1" applyFill="1" applyBorder="1" applyAlignment="1" applyProtection="1">
      <alignment horizontal="center" vertical="center"/>
      <protection hidden="1"/>
    </xf>
  </cellXfs>
  <cellStyles count="1">
    <cellStyle name="Normal" xfId="0" builtinId="0"/>
  </cellStyles>
  <dxfs count="8">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28575</xdr:colOff>
      <xdr:row>47</xdr:row>
      <xdr:rowOff>38100</xdr:rowOff>
    </xdr:from>
    <xdr:to>
      <xdr:col>10</xdr:col>
      <xdr:colOff>180975</xdr:colOff>
      <xdr:row>48</xdr:row>
      <xdr:rowOff>161925</xdr:rowOff>
    </xdr:to>
    <xdr:sp macro="" textlink="">
      <xdr:nvSpPr>
        <xdr:cNvPr id="5618" name="AutoShape 1"/>
        <xdr:cNvSpPr>
          <a:spLocks noChangeArrowheads="1"/>
        </xdr:cNvSpPr>
      </xdr:nvSpPr>
      <xdr:spPr bwMode="auto">
        <a:xfrm>
          <a:off x="2028825" y="8953500"/>
          <a:ext cx="152400" cy="238125"/>
        </a:xfrm>
        <a:prstGeom prst="rightArrow">
          <a:avLst>
            <a:gd name="adj1" fmla="val 46667"/>
            <a:gd name="adj2" fmla="val 66667"/>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IV87"/>
  <sheetViews>
    <sheetView showGridLines="0" showRowColHeaders="0" tabSelected="1" workbookViewId="0">
      <selection activeCell="A6" sqref="A6:E6"/>
    </sheetView>
    <sheetView tabSelected="1" workbookViewId="1">
      <selection activeCell="A6" sqref="A6:E6"/>
    </sheetView>
  </sheetViews>
  <sheetFormatPr defaultRowHeight="12.75" x14ac:dyDescent="0.2"/>
  <cols>
    <col min="1" max="2" width="3.5703125" style="2" customWidth="1"/>
    <col min="3" max="4" width="2.85546875" style="2" customWidth="1"/>
    <col min="5" max="5" width="3.5703125" style="2" customWidth="1"/>
    <col min="6" max="7" width="1.42578125" style="2" customWidth="1"/>
    <col min="8" max="8" width="2.85546875" style="2" customWidth="1"/>
    <col min="9" max="9" width="3.5703125" style="2" customWidth="1"/>
    <col min="10" max="10" width="4.28515625" style="2" customWidth="1"/>
    <col min="11" max="11" width="2.85546875" style="2" customWidth="1"/>
    <col min="12" max="12" width="1.140625" style="2" customWidth="1"/>
    <col min="13" max="13" width="1.7109375" style="2" customWidth="1"/>
    <col min="14" max="14" width="1.85546875" style="2" customWidth="1"/>
    <col min="15" max="15" width="2.140625" style="2" customWidth="1"/>
    <col min="16" max="16" width="3.28515625" style="2" customWidth="1"/>
    <col min="17" max="17" width="3.5703125" style="2" customWidth="1"/>
    <col min="18" max="18" width="6.85546875" style="2" customWidth="1"/>
    <col min="19" max="19" width="2" style="2" customWidth="1"/>
    <col min="20" max="20" width="4.85546875" style="2" customWidth="1"/>
    <col min="21" max="21" width="3.28515625" style="2" customWidth="1"/>
    <col min="22" max="22" width="3.5703125" style="2" customWidth="1"/>
    <col min="23" max="23" width="6.85546875" style="2" customWidth="1"/>
    <col min="24" max="24" width="3.5703125" style="2" customWidth="1"/>
    <col min="25" max="25" width="3.28515625" style="2" customWidth="1"/>
    <col min="26" max="26" width="6.85546875" style="2" customWidth="1"/>
    <col min="27" max="27" width="3.7109375" style="2" customWidth="1"/>
    <col min="28" max="28" width="3.5703125" style="2" customWidth="1"/>
    <col min="29" max="29" width="7.28515625" style="2" customWidth="1"/>
    <col min="30" max="30" width="4.28515625" style="2" customWidth="1"/>
    <col min="31" max="32" width="3.5703125" style="2" customWidth="1"/>
    <col min="33" max="33" width="4.28515625" style="2" customWidth="1"/>
    <col min="34" max="34" width="2.140625" style="2" customWidth="1"/>
    <col min="35" max="35" width="2.7109375" style="2" customWidth="1"/>
    <col min="36" max="36" width="1.140625" style="2" customWidth="1"/>
    <col min="37" max="38" width="2.28515625" style="2" customWidth="1"/>
    <col min="39" max="39" width="2.85546875" style="2" customWidth="1"/>
    <col min="40" max="40" width="1.140625" style="2" customWidth="1"/>
    <col min="41" max="41" width="1.7109375" style="2" customWidth="1"/>
    <col min="42" max="42" width="1.85546875" style="2" customWidth="1"/>
    <col min="43" max="43" width="2.140625" style="2" customWidth="1"/>
    <col min="44" max="44" width="3.28515625" style="2" customWidth="1"/>
    <col min="45" max="45" width="3.5703125" style="2" customWidth="1"/>
    <col min="46" max="46" width="6.85546875" style="2" customWidth="1"/>
    <col min="47" max="47" width="2" style="2" customWidth="1"/>
    <col min="48" max="48" width="4.85546875" style="2" customWidth="1"/>
    <col min="49" max="49" width="3.28515625" style="2" customWidth="1"/>
    <col min="50" max="50" width="3.5703125" style="2" customWidth="1"/>
    <col min="51" max="51" width="6.85546875" style="2" customWidth="1"/>
    <col min="52" max="52" width="3.5703125" style="2" customWidth="1"/>
    <col min="53" max="53" width="3.28515625" style="2" customWidth="1"/>
    <col min="54" max="54" width="6.85546875" style="2" customWidth="1"/>
    <col min="55" max="55" width="7.140625" style="2" customWidth="1"/>
    <col min="56" max="56" width="3.42578125" style="2" customWidth="1"/>
    <col min="57" max="58" width="6.42578125" style="2" customWidth="1"/>
    <col min="59" max="226" width="9.140625" style="2" customWidth="1"/>
    <col min="227" max="228" width="3.5703125" style="2" customWidth="1"/>
    <col min="229" max="229" width="4.28515625" style="2" customWidth="1"/>
    <col min="230" max="230" width="2.140625" style="2" customWidth="1"/>
    <col min="231" max="231" width="2.7109375" style="2" customWidth="1"/>
    <col min="232" max="232" width="1.140625" style="2" customWidth="1"/>
    <col min="233" max="234" width="2.28515625" style="2" customWidth="1"/>
    <col min="235" max="235" width="2.85546875" style="2" customWidth="1"/>
    <col min="236" max="236" width="1.140625" style="2" customWidth="1"/>
    <col min="237" max="237" width="1.7109375" style="2" customWidth="1"/>
    <col min="238" max="238" width="1.85546875" style="2" customWidth="1"/>
    <col min="239" max="239" width="2.140625" style="2" customWidth="1"/>
    <col min="240" max="240" width="3.28515625" style="2" customWidth="1"/>
    <col min="241" max="241" width="3.5703125" style="2" customWidth="1"/>
    <col min="242" max="242" width="6.85546875" style="2" customWidth="1"/>
    <col min="243" max="243" width="2" style="2" customWidth="1"/>
    <col min="244" max="244" width="4.85546875" style="2" customWidth="1"/>
    <col min="245" max="245" width="3.28515625" style="2" customWidth="1"/>
    <col min="246" max="246" width="3.5703125" style="2" customWidth="1"/>
    <col min="247" max="247" width="6.85546875" style="2" customWidth="1"/>
    <col min="248" max="248" width="3.5703125" style="2" customWidth="1"/>
    <col min="249" max="249" width="3.28515625" style="2" customWidth="1"/>
    <col min="250" max="250" width="6.85546875" style="2" customWidth="1"/>
    <col min="251" max="251" width="7.140625" style="2" customWidth="1"/>
    <col min="252" max="252" width="3.42578125" style="2" customWidth="1"/>
    <col min="253" max="254" width="6.42578125" style="2" customWidth="1"/>
    <col min="255" max="16384" width="9.140625" style="2"/>
  </cols>
  <sheetData>
    <row r="1" spans="1:242" ht="51.75" customHeight="1" x14ac:dyDescent="0.2">
      <c r="A1" s="165" t="s">
        <v>17</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row>
    <row r="2" spans="1:242" x14ac:dyDescent="0.2">
      <c r="A2" s="166" t="s">
        <v>0</v>
      </c>
      <c r="B2" s="167"/>
      <c r="C2" s="167"/>
      <c r="D2" s="167"/>
      <c r="E2" s="167"/>
      <c r="F2" s="167"/>
      <c r="G2" s="168"/>
      <c r="H2" s="168"/>
      <c r="I2" s="169"/>
      <c r="J2" s="3"/>
      <c r="K2" s="3"/>
      <c r="L2" s="166" t="s">
        <v>1</v>
      </c>
      <c r="M2" s="170"/>
      <c r="N2" s="170"/>
      <c r="O2" s="170"/>
      <c r="P2" s="170"/>
      <c r="Q2" s="170"/>
      <c r="R2" s="170"/>
      <c r="S2" s="170"/>
      <c r="T2" s="170"/>
      <c r="U2" s="170"/>
      <c r="V2" s="169"/>
      <c r="W2" s="48"/>
      <c r="X2" s="166" t="s">
        <v>16</v>
      </c>
      <c r="Y2" s="167"/>
      <c r="Z2" s="169"/>
      <c r="AA2" s="48"/>
      <c r="AB2" s="48"/>
      <c r="AC2" s="166" t="s">
        <v>23</v>
      </c>
      <c r="AD2" s="171"/>
    </row>
    <row r="3" spans="1:242" x14ac:dyDescent="0.2">
      <c r="A3" s="155" t="s">
        <v>50</v>
      </c>
      <c r="B3" s="156"/>
      <c r="C3" s="156"/>
      <c r="D3" s="156"/>
      <c r="E3" s="156"/>
      <c r="F3" s="156"/>
      <c r="G3" s="157"/>
      <c r="H3" s="157"/>
      <c r="I3" s="158"/>
      <c r="J3" s="3"/>
      <c r="K3" s="3"/>
      <c r="L3" s="159"/>
      <c r="M3" s="160"/>
      <c r="N3" s="160"/>
      <c r="O3" s="160"/>
      <c r="P3" s="160"/>
      <c r="Q3" s="160"/>
      <c r="R3" s="160"/>
      <c r="S3" s="160"/>
      <c r="T3" s="160"/>
      <c r="U3" s="160"/>
      <c r="V3" s="161"/>
      <c r="W3" s="48"/>
      <c r="X3" s="159"/>
      <c r="Y3" s="162"/>
      <c r="Z3" s="161"/>
      <c r="AA3" s="48"/>
      <c r="AB3" s="48"/>
      <c r="AC3" s="163"/>
      <c r="AD3" s="164"/>
    </row>
    <row r="4" spans="1:242" ht="5.25" customHeight="1" x14ac:dyDescent="0.2">
      <c r="A4" s="4"/>
      <c r="B4" s="4"/>
      <c r="C4" s="4"/>
      <c r="D4" s="4"/>
      <c r="E4" s="4"/>
      <c r="F4" s="4"/>
      <c r="G4" s="4"/>
      <c r="H4" s="4"/>
      <c r="I4" s="4"/>
      <c r="J4" s="4"/>
      <c r="K4" s="4"/>
      <c r="L4" s="4"/>
      <c r="M4" s="4"/>
      <c r="N4" s="4"/>
      <c r="O4" s="3"/>
      <c r="P4" s="3"/>
      <c r="Q4" s="3"/>
      <c r="R4" s="3"/>
      <c r="S4" s="3"/>
      <c r="T4" s="3"/>
      <c r="U4" s="3"/>
      <c r="V4" s="3"/>
      <c r="W4" s="4"/>
      <c r="X4" s="48"/>
      <c r="Y4" s="48"/>
      <c r="Z4" s="48"/>
      <c r="AA4" s="48"/>
      <c r="AB4" s="48"/>
      <c r="AC4" s="48"/>
      <c r="AD4" s="49"/>
    </row>
    <row r="5" spans="1:242" x14ac:dyDescent="0.2">
      <c r="A5" s="166" t="s">
        <v>63</v>
      </c>
      <c r="B5" s="167"/>
      <c r="C5" s="167"/>
      <c r="D5" s="167"/>
      <c r="E5" s="169"/>
      <c r="F5" s="4"/>
      <c r="G5" s="48"/>
      <c r="H5" s="166" t="s">
        <v>20</v>
      </c>
      <c r="I5" s="170"/>
      <c r="J5" s="170"/>
      <c r="K5" s="170"/>
      <c r="L5" s="170"/>
      <c r="M5" s="170"/>
      <c r="N5" s="169"/>
      <c r="O5" s="3"/>
      <c r="P5" s="3"/>
      <c r="Q5" s="166" t="s">
        <v>21</v>
      </c>
      <c r="R5" s="172"/>
      <c r="S5" s="173"/>
      <c r="T5" s="48"/>
      <c r="U5" s="3"/>
      <c r="V5" s="166" t="s">
        <v>22</v>
      </c>
      <c r="W5" s="167"/>
      <c r="X5" s="167"/>
      <c r="Y5" s="167"/>
      <c r="Z5" s="167"/>
      <c r="AA5" s="167"/>
      <c r="AB5" s="167"/>
      <c r="AC5" s="167"/>
      <c r="AD5" s="171"/>
    </row>
    <row r="6" spans="1:242" x14ac:dyDescent="0.2">
      <c r="A6" s="174"/>
      <c r="B6" s="175"/>
      <c r="C6" s="175"/>
      <c r="D6" s="175"/>
      <c r="E6" s="176"/>
      <c r="F6" s="4"/>
      <c r="G6" s="48"/>
      <c r="H6" s="177"/>
      <c r="I6" s="178"/>
      <c r="J6" s="178"/>
      <c r="K6" s="178"/>
      <c r="L6" s="178"/>
      <c r="M6" s="178"/>
      <c r="N6" s="179"/>
      <c r="O6" s="3"/>
      <c r="P6" s="3"/>
      <c r="Q6" s="180"/>
      <c r="R6" s="162"/>
      <c r="S6" s="181"/>
      <c r="T6" s="48"/>
      <c r="U6" s="3"/>
      <c r="V6" s="182"/>
      <c r="W6" s="160"/>
      <c r="X6" s="160"/>
      <c r="Y6" s="160"/>
      <c r="Z6" s="160"/>
      <c r="AA6" s="160"/>
      <c r="AB6" s="160"/>
      <c r="AC6" s="160"/>
      <c r="AD6" s="161"/>
    </row>
    <row r="7" spans="1:242" ht="5.25" customHeight="1" thickBot="1" x14ac:dyDescent="0.2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1"/>
    </row>
    <row r="8" spans="1:242" ht="11.25" customHeight="1" thickTop="1" x14ac:dyDescent="0.2">
      <c r="A8" s="183" t="s">
        <v>3</v>
      </c>
      <c r="B8" s="183" t="s">
        <v>2</v>
      </c>
      <c r="C8" s="185" t="s">
        <v>4</v>
      </c>
      <c r="D8" s="186"/>
      <c r="E8" s="186"/>
      <c r="F8" s="186"/>
      <c r="G8" s="186"/>
      <c r="H8" s="186"/>
      <c r="I8" s="186"/>
      <c r="J8" s="187"/>
      <c r="K8" s="188" t="s">
        <v>42</v>
      </c>
      <c r="L8" s="185" t="s">
        <v>5</v>
      </c>
      <c r="M8" s="191"/>
      <c r="N8" s="191"/>
      <c r="O8" s="191"/>
      <c r="P8" s="191"/>
      <c r="Q8" s="191"/>
      <c r="R8" s="191"/>
      <c r="S8" s="191"/>
      <c r="T8" s="191"/>
      <c r="U8" s="191"/>
      <c r="V8" s="191"/>
      <c r="W8" s="191"/>
      <c r="X8" s="191"/>
      <c r="Y8" s="192"/>
      <c r="Z8" s="193" t="s">
        <v>35</v>
      </c>
      <c r="AA8" s="199" t="s">
        <v>6</v>
      </c>
      <c r="AB8" s="200"/>
      <c r="AC8" s="200"/>
      <c r="AD8" s="201"/>
    </row>
    <row r="9" spans="1:242" ht="12.75" customHeight="1" x14ac:dyDescent="0.2">
      <c r="A9" s="184"/>
      <c r="B9" s="184"/>
      <c r="C9" s="208" t="s">
        <v>7</v>
      </c>
      <c r="D9" s="209"/>
      <c r="E9" s="210"/>
      <c r="F9" s="208" t="s">
        <v>8</v>
      </c>
      <c r="G9" s="170"/>
      <c r="H9" s="170"/>
      <c r="I9" s="210"/>
      <c r="J9" s="215" t="s">
        <v>41</v>
      </c>
      <c r="K9" s="189"/>
      <c r="L9" s="217" t="s">
        <v>9</v>
      </c>
      <c r="M9" s="218"/>
      <c r="N9" s="218"/>
      <c r="O9" s="219"/>
      <c r="P9" s="223" t="s">
        <v>10</v>
      </c>
      <c r="Q9" s="219"/>
      <c r="R9" s="225" t="s">
        <v>11</v>
      </c>
      <c r="S9" s="227" t="s">
        <v>12</v>
      </c>
      <c r="T9" s="228"/>
      <c r="U9" s="228"/>
      <c r="V9" s="229"/>
      <c r="W9" s="230" t="s">
        <v>15</v>
      </c>
      <c r="X9" s="232"/>
      <c r="Y9" s="233"/>
      <c r="Z9" s="194"/>
      <c r="AA9" s="202"/>
      <c r="AB9" s="203"/>
      <c r="AC9" s="203"/>
      <c r="AD9" s="204"/>
    </row>
    <row r="10" spans="1:242" ht="30" customHeight="1" thickBot="1" x14ac:dyDescent="0.25">
      <c r="A10" s="105"/>
      <c r="B10" s="105"/>
      <c r="C10" s="211"/>
      <c r="D10" s="212"/>
      <c r="E10" s="213"/>
      <c r="F10" s="211"/>
      <c r="G10" s="214"/>
      <c r="H10" s="214"/>
      <c r="I10" s="213"/>
      <c r="J10" s="216"/>
      <c r="K10" s="190"/>
      <c r="L10" s="220"/>
      <c r="M10" s="221"/>
      <c r="N10" s="221"/>
      <c r="O10" s="222"/>
      <c r="P10" s="224"/>
      <c r="Q10" s="222"/>
      <c r="R10" s="226"/>
      <c r="S10" s="196" t="s">
        <v>13</v>
      </c>
      <c r="T10" s="197"/>
      <c r="U10" s="196" t="s">
        <v>14</v>
      </c>
      <c r="V10" s="198"/>
      <c r="W10" s="231"/>
      <c r="X10" s="234"/>
      <c r="Y10" s="235"/>
      <c r="Z10" s="195"/>
      <c r="AA10" s="205"/>
      <c r="AB10" s="206"/>
      <c r="AC10" s="206"/>
      <c r="AD10" s="207"/>
      <c r="HV10"/>
      <c r="IH10"/>
    </row>
    <row r="11" spans="1:242" ht="7.5" customHeight="1" thickTop="1" x14ac:dyDescent="0.2">
      <c r="A11" s="98"/>
      <c r="B11" s="99"/>
      <c r="C11" s="7"/>
      <c r="D11" s="52"/>
      <c r="E11" s="9"/>
      <c r="F11" s="248"/>
      <c r="G11" s="237"/>
      <c r="H11" s="52"/>
      <c r="I11" s="8"/>
      <c r="J11" s="11"/>
      <c r="K11" s="11"/>
      <c r="L11" s="251" t="s">
        <v>28</v>
      </c>
      <c r="M11" s="252"/>
      <c r="N11" s="252"/>
      <c r="O11" s="252"/>
      <c r="P11" s="244" t="s">
        <v>29</v>
      </c>
      <c r="Q11" s="244"/>
      <c r="R11" s="53" t="s">
        <v>30</v>
      </c>
      <c r="S11" s="254" t="s">
        <v>31</v>
      </c>
      <c r="T11" s="255"/>
      <c r="U11" s="254" t="s">
        <v>32</v>
      </c>
      <c r="V11" s="244"/>
      <c r="W11" s="53" t="s">
        <v>33</v>
      </c>
      <c r="X11" s="244"/>
      <c r="Y11" s="244"/>
      <c r="Z11" s="53" t="s">
        <v>34</v>
      </c>
      <c r="AA11" s="236"/>
      <c r="AB11" s="237"/>
      <c r="AC11" s="237"/>
      <c r="AD11" s="238"/>
    </row>
    <row r="12" spans="1:242" ht="11.25" customHeight="1" x14ac:dyDescent="0.2">
      <c r="A12" s="432" t="s">
        <v>51</v>
      </c>
      <c r="B12" s="433"/>
      <c r="C12" s="436"/>
      <c r="D12" s="407"/>
      <c r="E12" s="409"/>
      <c r="F12" s="256"/>
      <c r="G12" s="257"/>
      <c r="H12" s="407"/>
      <c r="I12" s="409"/>
      <c r="J12" s="446"/>
      <c r="K12" s="54"/>
      <c r="L12" s="440" t="s">
        <v>59</v>
      </c>
      <c r="M12" s="441"/>
      <c r="N12" s="441"/>
      <c r="O12" s="442"/>
      <c r="P12" s="209" t="s">
        <v>54</v>
      </c>
      <c r="Q12" s="246"/>
      <c r="R12" s="101" t="s">
        <v>55</v>
      </c>
      <c r="S12" s="247" t="s">
        <v>56</v>
      </c>
      <c r="T12" s="246"/>
      <c r="U12" s="247" t="s">
        <v>58</v>
      </c>
      <c r="V12" s="246"/>
      <c r="W12" s="101" t="s">
        <v>57</v>
      </c>
      <c r="X12" s="245" t="s">
        <v>52</v>
      </c>
      <c r="Y12" s="246"/>
      <c r="Z12" s="111" t="s">
        <v>53</v>
      </c>
      <c r="AA12" s="96"/>
      <c r="AB12" s="95"/>
      <c r="AC12" s="95"/>
      <c r="AD12" s="97"/>
    </row>
    <row r="13" spans="1:242" ht="11.25" customHeight="1" x14ac:dyDescent="0.2">
      <c r="A13" s="434"/>
      <c r="B13" s="435"/>
      <c r="C13" s="437"/>
      <c r="D13" s="408"/>
      <c r="E13" s="410"/>
      <c r="F13" s="258"/>
      <c r="G13" s="259"/>
      <c r="H13" s="408"/>
      <c r="I13" s="410"/>
      <c r="J13" s="447"/>
      <c r="K13" s="54"/>
      <c r="L13" s="443"/>
      <c r="M13" s="444"/>
      <c r="N13" s="444"/>
      <c r="O13" s="445"/>
      <c r="P13" s="253"/>
      <c r="Q13" s="250"/>
      <c r="R13" s="102"/>
      <c r="S13" s="239"/>
      <c r="T13" s="240"/>
      <c r="U13" s="239"/>
      <c r="V13" s="240"/>
      <c r="W13" s="102"/>
      <c r="X13" s="249"/>
      <c r="Y13" s="250"/>
      <c r="Z13" s="100"/>
      <c r="AA13" s="241"/>
      <c r="AB13" s="242"/>
      <c r="AC13" s="242"/>
      <c r="AD13" s="243"/>
      <c r="HN13" s="62" t="e">
        <f>IF(MOD(CONCATENATE(C12,":",D12," ",E12)*1,0.010417)&lt;=0.004861,FLOOR(CONCATENATE(C12,":",D12," ",E12)*1,0.010417),CEILING(CONCATENATE(C12,":",D12," ",E12)*1,0.010417))</f>
        <v>#VALUE!</v>
      </c>
      <c r="HO13" s="62" t="e">
        <f>IF(MOD(CONCATENATE(F12,":",H12," ",I12)*1,0.010417)&lt;=0.004861,FLOOR(CONCATENATE(F12,":",H12," ",I12)*1,0.010417),CEILING(CONCATENATE(F12,":",H12," ",I12)*1,0.010417))</f>
        <v>#VALUE!</v>
      </c>
      <c r="HP13" s="63" t="str">
        <f>IF(ISERROR(HN13),"",IF(ISERROR(HO13),"",ROUND((HO13-HN13)*24-J12/60,2)))</f>
        <v/>
      </c>
      <c r="HQ13" s="63">
        <f>IF(HP13="",0,IF(HP13&lt;0,0,IF(HP13&gt;0,(IF(HN13&lt;0.25,0.25-HN13,IF(HN13&gt;0.75,0.75-HN13,0))+IF(HO13&gt;0.75,HO13-0.75,IF(HO13&lt;0.25,HO13-0.25,0)))*24,(IF(HN13&lt;0.75,IF(HN13&lt;0.25,0.25-HN13+0.25,0.25),1-HN13)+IF(HO13&gt;0.25,0.25,HO13))*24)))</f>
        <v>0</v>
      </c>
      <c r="HX13"/>
    </row>
    <row r="14" spans="1:242" ht="30" customHeight="1" x14ac:dyDescent="0.2">
      <c r="A14" s="55" t="str">
        <f>IF(ISBLANK(A10),"",1)</f>
        <v/>
      </c>
      <c r="B14" s="55" t="str">
        <f>IF(ISBLANK(B10),"",16)</f>
        <v/>
      </c>
      <c r="C14" s="56"/>
      <c r="D14" s="57"/>
      <c r="E14" s="58"/>
      <c r="F14" s="265"/>
      <c r="G14" s="266"/>
      <c r="H14" s="57"/>
      <c r="I14" s="59"/>
      <c r="J14" s="60"/>
      <c r="K14" s="60"/>
      <c r="L14" s="273" t="str">
        <f>IF(HG14="","",IF(HG14&gt;8,8,HG14))</f>
        <v/>
      </c>
      <c r="M14" s="274"/>
      <c r="N14" s="274"/>
      <c r="O14" s="275"/>
      <c r="P14" s="264" t="str">
        <f t="shared" ref="P14:P29" si="0">IF(HP14="","",IF(K14="O",IF(HP14&lt;0,HP14+24,HP14),IF(IF(HP14&lt;0,HP14+24,HP14)&gt;8,IF(ISBLANK(K14),IF(HP14&lt;0,HP14+24,HP14)-8,IF(K14="B",IF(HP14&lt;0,HP14+24,HP14)-8,"")),"")))</f>
        <v/>
      </c>
      <c r="Q14" s="264"/>
      <c r="R14" s="61" t="str">
        <f t="shared" ref="R14:R29" si="1">IF(K14="P",IF(HP14&lt;0,HP14+24,HP14),"")</f>
        <v/>
      </c>
      <c r="S14" s="264"/>
      <c r="T14" s="264"/>
      <c r="U14" s="264"/>
      <c r="V14" s="264"/>
      <c r="W14" s="70" t="str">
        <f t="shared" ref="W14:W29" si="2">IF(ISERROR(HR14),"",IF(HR14&gt;=0.5,IF(K14&lt;&gt;"N",IF(ISBLANK(K14),HR14,IF(K14="B",HR14,IF(K14="O",HR14,IF(K14="P",HR14,"")))),IF(HR14&gt;=4,IF(HP14&lt;0,HP14+24,HP14),HR14)),""))</f>
        <v/>
      </c>
      <c r="X14" s="270"/>
      <c r="Y14" s="270"/>
      <c r="Z14" s="89"/>
      <c r="AA14" s="267"/>
      <c r="AB14" s="268"/>
      <c r="AC14" s="268"/>
      <c r="AD14" s="269"/>
      <c r="HG14" s="261" t="str">
        <f t="shared" ref="HG14:HG29" si="3">IF(K14="",IF(HP14&lt;0,HP14+24,HP14),IF(K14="B",IF(HP14&lt;0,HP14+24,HP14),""))</f>
        <v/>
      </c>
      <c r="HH14" s="261"/>
      <c r="HI14" s="261"/>
      <c r="HJ14" s="261"/>
      <c r="HN14" s="62" t="e">
        <f t="shared" ref="HN14:HN29" si="4">IF(MOD(CONCATENATE(C14,":",D14," ",E14)*1,0.010417)&lt;=0.004861,FLOOR(CONCATENATE(C14,":",D14," ",E14)*1,0.010417),CEILING(CONCATENATE(C14,":",D14," ",E14)*1,0.010417))</f>
        <v>#VALUE!</v>
      </c>
      <c r="HO14" s="62" t="e">
        <f t="shared" ref="HO14:HO29" si="5">IF(MOD(CONCATENATE(F14,":",H14," ",I14)*1,0.010417)&lt;=0.004861,FLOOR(CONCATENATE(F14,":",H14," ",I14)*1,0.010417),CEILING(CONCATENATE(F14,":",H14," ",I14)*1,0.010417))</f>
        <v>#VALUE!</v>
      </c>
      <c r="HP14" s="63" t="str">
        <f t="shared" ref="HP14:HP29" si="6">IF(ISERROR(HN14),"",IF(ISERROR(HO14),"",ROUND((HO14-HN14)*24-J14/60,2)))</f>
        <v/>
      </c>
      <c r="HQ14" s="63" t="str">
        <f>IF(HP14="","",ROUND(IF(HP14&gt;0,(IF(HN14&lt;0.25,0.25-HN14,IF(HN14&gt;0.75,0.75-HN14,0))+IF(HO14&gt;0.75,HO14-0.75,IF(HO14&lt;0.25,HO14-0.25,0)))*24,(IF(HN14&lt;0.75,IF(HN14&lt;0.25,0.25-HN14+0.25,0.25),1-HN14)+IF(HO14&gt;0.25,0.25,HO14))*24),2))</f>
        <v/>
      </c>
      <c r="HR14" s="64" t="str">
        <f>IF(HQ14="","",IF(MOD(HQ14,0.5)&lt;=0.25,CEILING(IF(K14="N",IF($HQ$13&gt;=4,HP14,HQ14),HQ14),0.5),CEILING(IF(K14="N",IF($HQ$13&gt;=4,HP14,HQ14),HQ14),0.5)))</f>
        <v/>
      </c>
      <c r="HX14"/>
    </row>
    <row r="15" spans="1:242" ht="30" customHeight="1" x14ac:dyDescent="0.2">
      <c r="A15" s="55" t="str">
        <f>IF(A14="","",A14+1)</f>
        <v/>
      </c>
      <c r="B15" s="65" t="str">
        <f>IF(B14="","",B14+1)</f>
        <v/>
      </c>
      <c r="C15" s="56"/>
      <c r="D15" s="57"/>
      <c r="E15" s="58"/>
      <c r="F15" s="265"/>
      <c r="G15" s="266"/>
      <c r="H15" s="57"/>
      <c r="I15" s="69"/>
      <c r="J15" s="60"/>
      <c r="K15" s="60"/>
      <c r="L15" s="273" t="str">
        <f>IF(HG15="","",IF(HG15&gt;8,8,HG15))</f>
        <v/>
      </c>
      <c r="M15" s="274"/>
      <c r="N15" s="274"/>
      <c r="O15" s="275"/>
      <c r="P15" s="263" t="str">
        <f t="shared" si="0"/>
        <v/>
      </c>
      <c r="Q15" s="263"/>
      <c r="R15" s="70" t="str">
        <f t="shared" si="1"/>
        <v/>
      </c>
      <c r="S15" s="264"/>
      <c r="T15" s="264"/>
      <c r="U15" s="264"/>
      <c r="V15" s="264"/>
      <c r="W15" s="70" t="str">
        <f t="shared" si="2"/>
        <v/>
      </c>
      <c r="X15" s="270"/>
      <c r="Y15" s="270"/>
      <c r="Z15" s="89"/>
      <c r="AA15" s="271"/>
      <c r="AB15" s="271"/>
      <c r="AC15" s="271"/>
      <c r="AD15" s="271"/>
      <c r="HE15" s="112"/>
      <c r="HG15" s="260" t="str">
        <f t="shared" si="3"/>
        <v/>
      </c>
      <c r="HH15" s="261"/>
      <c r="HI15" s="261"/>
      <c r="HJ15" s="262"/>
      <c r="HN15" s="62" t="e">
        <f t="shared" si="4"/>
        <v>#VALUE!</v>
      </c>
      <c r="HO15" s="62" t="e">
        <f t="shared" si="5"/>
        <v>#VALUE!</v>
      </c>
      <c r="HP15" s="63" t="str">
        <f t="shared" si="6"/>
        <v/>
      </c>
      <c r="HQ15" s="63" t="str">
        <f t="shared" ref="HQ15:HQ29" si="7">IF(HP15="","",ROUND(IF(HP15&gt;0,(IF(HN15&lt;0.25,0.25-HN15,IF(HN15&gt;0.75,0.75-HN15,0))+IF(HO15&gt;0.75,HO15-0.75,IF(HO15&lt;0.25,HO15-0.25,0)))*24,(IF(HN15&lt;0.75,IF(HN15&lt;0.25,0.25-HN15+0.25,0.25),1-HN15)+IF(HO15&gt;0.25,0.25,HO15))*24),2))</f>
        <v/>
      </c>
      <c r="HR15" s="64" t="str">
        <f t="shared" ref="HR15:HR29" si="8">IF(HQ15="","",IF(MOD(HQ15,0.5)&lt;=0.25,CEILING(IF(K15="N",IF($HQ$13&gt;=4,HP15,HQ15),HQ15),0.5),CEILING(IF(K15="N",IF($HQ$13&gt;=4,HP15,HQ15),HQ15),0.5)))</f>
        <v/>
      </c>
    </row>
    <row r="16" spans="1:242" ht="30" customHeight="1" x14ac:dyDescent="0.2">
      <c r="A16" s="55" t="str">
        <f>IF(A15="","",A15+1)</f>
        <v/>
      </c>
      <c r="B16" s="55" t="str">
        <f>IF(B15="","",B15+1)</f>
        <v/>
      </c>
      <c r="C16" s="66"/>
      <c r="D16" s="67"/>
      <c r="E16" s="68"/>
      <c r="F16" s="272"/>
      <c r="G16" s="272"/>
      <c r="H16" s="67"/>
      <c r="I16" s="69"/>
      <c r="J16" s="60"/>
      <c r="K16" s="60"/>
      <c r="L16" s="273" t="str">
        <f t="shared" ref="L16:L29" si="9">IF(HG16="","",IF(HG16&gt;8,8,HG16))</f>
        <v/>
      </c>
      <c r="M16" s="274"/>
      <c r="N16" s="274"/>
      <c r="O16" s="275"/>
      <c r="P16" s="263" t="str">
        <f t="shared" si="0"/>
        <v/>
      </c>
      <c r="Q16" s="263"/>
      <c r="R16" s="70" t="str">
        <f t="shared" si="1"/>
        <v/>
      </c>
      <c r="S16" s="264"/>
      <c r="T16" s="264"/>
      <c r="U16" s="264"/>
      <c r="V16" s="264"/>
      <c r="W16" s="70" t="str">
        <f t="shared" si="2"/>
        <v/>
      </c>
      <c r="X16" s="270"/>
      <c r="Y16" s="270"/>
      <c r="Z16" s="89"/>
      <c r="AA16" s="271"/>
      <c r="AB16" s="271"/>
      <c r="AC16" s="271"/>
      <c r="AD16" s="271"/>
      <c r="HG16" s="260" t="str">
        <f t="shared" si="3"/>
        <v/>
      </c>
      <c r="HH16" s="261"/>
      <c r="HI16" s="261"/>
      <c r="HJ16" s="262"/>
      <c r="HN16" s="62" t="e">
        <f t="shared" si="4"/>
        <v>#VALUE!</v>
      </c>
      <c r="HO16" s="62" t="e">
        <f t="shared" si="5"/>
        <v>#VALUE!</v>
      </c>
      <c r="HP16" s="63" t="str">
        <f t="shared" si="6"/>
        <v/>
      </c>
      <c r="HQ16" s="63" t="str">
        <f t="shared" si="7"/>
        <v/>
      </c>
      <c r="HR16" s="64" t="str">
        <f t="shared" si="8"/>
        <v/>
      </c>
    </row>
    <row r="17" spans="1:226" ht="30" customHeight="1" x14ac:dyDescent="0.2">
      <c r="A17" s="55" t="str">
        <f t="shared" ref="A17:B29" si="10">IF(A16="","",A16+1)</f>
        <v/>
      </c>
      <c r="B17" s="55" t="str">
        <f t="shared" si="10"/>
        <v/>
      </c>
      <c r="C17" s="66"/>
      <c r="D17" s="67"/>
      <c r="E17" s="68"/>
      <c r="F17" s="272"/>
      <c r="G17" s="272"/>
      <c r="H17" s="67"/>
      <c r="I17" s="69"/>
      <c r="J17" s="60"/>
      <c r="K17" s="60"/>
      <c r="L17" s="273" t="str">
        <f t="shared" si="9"/>
        <v/>
      </c>
      <c r="M17" s="274"/>
      <c r="N17" s="274"/>
      <c r="O17" s="275"/>
      <c r="P17" s="263" t="str">
        <f t="shared" si="0"/>
        <v/>
      </c>
      <c r="Q17" s="263"/>
      <c r="R17" s="70" t="str">
        <f t="shared" si="1"/>
        <v/>
      </c>
      <c r="S17" s="264"/>
      <c r="T17" s="264"/>
      <c r="U17" s="264"/>
      <c r="V17" s="264"/>
      <c r="W17" s="70" t="str">
        <f t="shared" si="2"/>
        <v/>
      </c>
      <c r="X17" s="270"/>
      <c r="Y17" s="270"/>
      <c r="Z17" s="89"/>
      <c r="AA17" s="271"/>
      <c r="AB17" s="271"/>
      <c r="AC17" s="271"/>
      <c r="AD17" s="271"/>
      <c r="HG17" s="260" t="str">
        <f t="shared" si="3"/>
        <v/>
      </c>
      <c r="HH17" s="261"/>
      <c r="HI17" s="261"/>
      <c r="HJ17" s="262"/>
      <c r="HN17" s="62" t="e">
        <f t="shared" si="4"/>
        <v>#VALUE!</v>
      </c>
      <c r="HO17" s="62" t="e">
        <f t="shared" si="5"/>
        <v>#VALUE!</v>
      </c>
      <c r="HP17" s="63" t="str">
        <f t="shared" si="6"/>
        <v/>
      </c>
      <c r="HQ17" s="63" t="str">
        <f t="shared" si="7"/>
        <v/>
      </c>
      <c r="HR17" s="64" t="str">
        <f t="shared" si="8"/>
        <v/>
      </c>
    </row>
    <row r="18" spans="1:226" ht="30" customHeight="1" x14ac:dyDescent="0.2">
      <c r="A18" s="55" t="str">
        <f t="shared" si="10"/>
        <v/>
      </c>
      <c r="B18" s="55" t="str">
        <f t="shared" si="10"/>
        <v/>
      </c>
      <c r="C18" s="66"/>
      <c r="D18" s="67"/>
      <c r="E18" s="68"/>
      <c r="F18" s="272"/>
      <c r="G18" s="272"/>
      <c r="H18" s="67"/>
      <c r="I18" s="69"/>
      <c r="J18" s="60"/>
      <c r="K18" s="60"/>
      <c r="L18" s="273" t="str">
        <f t="shared" si="9"/>
        <v/>
      </c>
      <c r="M18" s="274"/>
      <c r="N18" s="274"/>
      <c r="O18" s="275"/>
      <c r="P18" s="263" t="str">
        <f t="shared" si="0"/>
        <v/>
      </c>
      <c r="Q18" s="263"/>
      <c r="R18" s="70" t="str">
        <f t="shared" si="1"/>
        <v/>
      </c>
      <c r="S18" s="264"/>
      <c r="T18" s="264"/>
      <c r="U18" s="264"/>
      <c r="V18" s="264"/>
      <c r="W18" s="70" t="str">
        <f t="shared" si="2"/>
        <v/>
      </c>
      <c r="X18" s="270"/>
      <c r="Y18" s="270"/>
      <c r="Z18" s="89"/>
      <c r="AA18" s="271"/>
      <c r="AB18" s="271"/>
      <c r="AC18" s="271"/>
      <c r="AD18" s="271"/>
      <c r="HG18" s="260" t="str">
        <f t="shared" si="3"/>
        <v/>
      </c>
      <c r="HH18" s="261"/>
      <c r="HI18" s="261"/>
      <c r="HJ18" s="262"/>
      <c r="HN18" s="62" t="e">
        <f t="shared" si="4"/>
        <v>#VALUE!</v>
      </c>
      <c r="HO18" s="62" t="e">
        <f t="shared" si="5"/>
        <v>#VALUE!</v>
      </c>
      <c r="HP18" s="63" t="str">
        <f t="shared" si="6"/>
        <v/>
      </c>
      <c r="HQ18" s="63" t="str">
        <f t="shared" si="7"/>
        <v/>
      </c>
      <c r="HR18" s="64" t="str">
        <f t="shared" si="8"/>
        <v/>
      </c>
    </row>
    <row r="19" spans="1:226" ht="30" customHeight="1" x14ac:dyDescent="0.2">
      <c r="A19" s="55" t="str">
        <f t="shared" si="10"/>
        <v/>
      </c>
      <c r="B19" s="55" t="str">
        <f t="shared" si="10"/>
        <v/>
      </c>
      <c r="C19" s="66"/>
      <c r="D19" s="67"/>
      <c r="E19" s="68"/>
      <c r="F19" s="272"/>
      <c r="G19" s="272"/>
      <c r="H19" s="67"/>
      <c r="I19" s="69"/>
      <c r="J19" s="60"/>
      <c r="K19" s="60"/>
      <c r="L19" s="273" t="str">
        <f t="shared" si="9"/>
        <v/>
      </c>
      <c r="M19" s="274"/>
      <c r="N19" s="274"/>
      <c r="O19" s="275"/>
      <c r="P19" s="263" t="str">
        <f t="shared" si="0"/>
        <v/>
      </c>
      <c r="Q19" s="263"/>
      <c r="R19" s="70" t="str">
        <f t="shared" si="1"/>
        <v/>
      </c>
      <c r="S19" s="264"/>
      <c r="T19" s="264"/>
      <c r="U19" s="264"/>
      <c r="V19" s="264"/>
      <c r="W19" s="70" t="str">
        <f t="shared" si="2"/>
        <v/>
      </c>
      <c r="X19" s="270"/>
      <c r="Y19" s="270"/>
      <c r="Z19" s="89"/>
      <c r="AA19" s="271"/>
      <c r="AB19" s="271"/>
      <c r="AC19" s="271"/>
      <c r="AD19" s="271"/>
      <c r="HG19" s="260" t="str">
        <f t="shared" si="3"/>
        <v/>
      </c>
      <c r="HH19" s="261"/>
      <c r="HI19" s="261"/>
      <c r="HJ19" s="262"/>
      <c r="HN19" s="62" t="e">
        <f t="shared" si="4"/>
        <v>#VALUE!</v>
      </c>
      <c r="HO19" s="62" t="e">
        <f t="shared" si="5"/>
        <v>#VALUE!</v>
      </c>
      <c r="HP19" s="63" t="str">
        <f t="shared" si="6"/>
        <v/>
      </c>
      <c r="HQ19" s="63" t="str">
        <f t="shared" si="7"/>
        <v/>
      </c>
      <c r="HR19" s="64" t="str">
        <f t="shared" si="8"/>
        <v/>
      </c>
    </row>
    <row r="20" spans="1:226" ht="30" customHeight="1" x14ac:dyDescent="0.2">
      <c r="A20" s="55" t="str">
        <f t="shared" si="10"/>
        <v/>
      </c>
      <c r="B20" s="55" t="str">
        <f t="shared" si="10"/>
        <v/>
      </c>
      <c r="C20" s="66"/>
      <c r="D20" s="67"/>
      <c r="E20" s="68"/>
      <c r="F20" s="272"/>
      <c r="G20" s="272"/>
      <c r="H20" s="67"/>
      <c r="I20" s="69"/>
      <c r="J20" s="60"/>
      <c r="K20" s="60"/>
      <c r="L20" s="273" t="str">
        <f t="shared" si="9"/>
        <v/>
      </c>
      <c r="M20" s="274"/>
      <c r="N20" s="274"/>
      <c r="O20" s="275"/>
      <c r="P20" s="263" t="str">
        <f t="shared" si="0"/>
        <v/>
      </c>
      <c r="Q20" s="263"/>
      <c r="R20" s="70" t="str">
        <f t="shared" si="1"/>
        <v/>
      </c>
      <c r="S20" s="264"/>
      <c r="T20" s="264"/>
      <c r="U20" s="264"/>
      <c r="V20" s="264"/>
      <c r="W20" s="70" t="str">
        <f t="shared" si="2"/>
        <v/>
      </c>
      <c r="X20" s="270"/>
      <c r="Y20" s="270"/>
      <c r="Z20" s="89"/>
      <c r="AA20" s="271"/>
      <c r="AB20" s="271"/>
      <c r="AC20" s="271"/>
      <c r="AD20" s="271"/>
      <c r="HG20" s="260" t="str">
        <f t="shared" si="3"/>
        <v/>
      </c>
      <c r="HH20" s="261"/>
      <c r="HI20" s="261"/>
      <c r="HJ20" s="262"/>
      <c r="HN20" s="62" t="e">
        <f t="shared" si="4"/>
        <v>#VALUE!</v>
      </c>
      <c r="HO20" s="62" t="e">
        <f t="shared" si="5"/>
        <v>#VALUE!</v>
      </c>
      <c r="HP20" s="63" t="str">
        <f t="shared" si="6"/>
        <v/>
      </c>
      <c r="HQ20" s="63" t="str">
        <f t="shared" si="7"/>
        <v/>
      </c>
      <c r="HR20" s="64" t="str">
        <f t="shared" si="8"/>
        <v/>
      </c>
    </row>
    <row r="21" spans="1:226" ht="30" customHeight="1" x14ac:dyDescent="0.2">
      <c r="A21" s="55" t="str">
        <f t="shared" si="10"/>
        <v/>
      </c>
      <c r="B21" s="55" t="str">
        <f t="shared" si="10"/>
        <v/>
      </c>
      <c r="C21" s="66"/>
      <c r="D21" s="67"/>
      <c r="E21" s="68"/>
      <c r="F21" s="272"/>
      <c r="G21" s="272"/>
      <c r="H21" s="67"/>
      <c r="I21" s="69"/>
      <c r="J21" s="60"/>
      <c r="K21" s="60"/>
      <c r="L21" s="273" t="str">
        <f t="shared" si="9"/>
        <v/>
      </c>
      <c r="M21" s="274"/>
      <c r="N21" s="274"/>
      <c r="O21" s="275"/>
      <c r="P21" s="263" t="str">
        <f t="shared" si="0"/>
        <v/>
      </c>
      <c r="Q21" s="263"/>
      <c r="R21" s="70" t="str">
        <f t="shared" si="1"/>
        <v/>
      </c>
      <c r="S21" s="264"/>
      <c r="T21" s="264"/>
      <c r="U21" s="264"/>
      <c r="V21" s="264"/>
      <c r="W21" s="70" t="str">
        <f t="shared" si="2"/>
        <v/>
      </c>
      <c r="X21" s="270"/>
      <c r="Y21" s="270"/>
      <c r="Z21" s="89"/>
      <c r="AA21" s="271"/>
      <c r="AB21" s="271"/>
      <c r="AC21" s="271"/>
      <c r="AD21" s="271"/>
      <c r="HG21" s="260" t="str">
        <f t="shared" si="3"/>
        <v/>
      </c>
      <c r="HH21" s="261"/>
      <c r="HI21" s="261"/>
      <c r="HJ21" s="262"/>
      <c r="HN21" s="62" t="e">
        <f t="shared" si="4"/>
        <v>#VALUE!</v>
      </c>
      <c r="HO21" s="62" t="e">
        <f t="shared" si="5"/>
        <v>#VALUE!</v>
      </c>
      <c r="HP21" s="63" t="str">
        <f t="shared" si="6"/>
        <v/>
      </c>
      <c r="HQ21" s="63" t="str">
        <f t="shared" si="7"/>
        <v/>
      </c>
      <c r="HR21" s="64" t="str">
        <f t="shared" si="8"/>
        <v/>
      </c>
    </row>
    <row r="22" spans="1:226" ht="30" customHeight="1" x14ac:dyDescent="0.2">
      <c r="A22" s="55" t="str">
        <f t="shared" si="10"/>
        <v/>
      </c>
      <c r="B22" s="55" t="str">
        <f t="shared" si="10"/>
        <v/>
      </c>
      <c r="C22" s="110"/>
      <c r="D22" s="67"/>
      <c r="E22" s="68"/>
      <c r="F22" s="272"/>
      <c r="G22" s="272"/>
      <c r="H22" s="67"/>
      <c r="I22" s="69"/>
      <c r="J22" s="60"/>
      <c r="K22" s="60"/>
      <c r="L22" s="273" t="str">
        <f t="shared" si="9"/>
        <v/>
      </c>
      <c r="M22" s="274"/>
      <c r="N22" s="274"/>
      <c r="O22" s="275"/>
      <c r="P22" s="263" t="str">
        <f t="shared" si="0"/>
        <v/>
      </c>
      <c r="Q22" s="263"/>
      <c r="R22" s="70" t="str">
        <f t="shared" si="1"/>
        <v/>
      </c>
      <c r="S22" s="264"/>
      <c r="T22" s="264"/>
      <c r="U22" s="264"/>
      <c r="V22" s="264"/>
      <c r="W22" s="70" t="str">
        <f t="shared" si="2"/>
        <v/>
      </c>
      <c r="X22" s="270"/>
      <c r="Y22" s="270"/>
      <c r="Z22" s="89"/>
      <c r="AA22" s="271"/>
      <c r="AB22" s="271"/>
      <c r="AC22" s="271"/>
      <c r="AD22" s="271"/>
      <c r="HG22" s="260" t="str">
        <f t="shared" si="3"/>
        <v/>
      </c>
      <c r="HH22" s="261"/>
      <c r="HI22" s="261"/>
      <c r="HJ22" s="262"/>
      <c r="HN22" s="62" t="e">
        <f t="shared" si="4"/>
        <v>#VALUE!</v>
      </c>
      <c r="HO22" s="62" t="e">
        <f t="shared" si="5"/>
        <v>#VALUE!</v>
      </c>
      <c r="HP22" s="63" t="str">
        <f t="shared" si="6"/>
        <v/>
      </c>
      <c r="HQ22" s="63" t="str">
        <f t="shared" si="7"/>
        <v/>
      </c>
      <c r="HR22" s="64" t="str">
        <f t="shared" si="8"/>
        <v/>
      </c>
    </row>
    <row r="23" spans="1:226" ht="30" customHeight="1" x14ac:dyDescent="0.2">
      <c r="A23" s="55" t="str">
        <f t="shared" si="10"/>
        <v/>
      </c>
      <c r="B23" s="55" t="str">
        <f t="shared" si="10"/>
        <v/>
      </c>
      <c r="C23" s="66"/>
      <c r="D23" s="67"/>
      <c r="E23" s="68"/>
      <c r="F23" s="272"/>
      <c r="G23" s="272"/>
      <c r="H23" s="67"/>
      <c r="I23" s="69"/>
      <c r="J23" s="60"/>
      <c r="K23" s="60"/>
      <c r="L23" s="273" t="str">
        <f t="shared" si="9"/>
        <v/>
      </c>
      <c r="M23" s="274"/>
      <c r="N23" s="274"/>
      <c r="O23" s="275"/>
      <c r="P23" s="263" t="str">
        <f t="shared" si="0"/>
        <v/>
      </c>
      <c r="Q23" s="263"/>
      <c r="R23" s="70" t="str">
        <f t="shared" si="1"/>
        <v/>
      </c>
      <c r="S23" s="264"/>
      <c r="T23" s="264"/>
      <c r="U23" s="264"/>
      <c r="V23" s="264"/>
      <c r="W23" s="70" t="str">
        <f t="shared" si="2"/>
        <v/>
      </c>
      <c r="X23" s="270"/>
      <c r="Y23" s="270"/>
      <c r="Z23" s="89"/>
      <c r="AA23" s="271"/>
      <c r="AB23" s="271"/>
      <c r="AC23" s="271"/>
      <c r="AD23" s="271"/>
      <c r="HG23" s="260" t="str">
        <f t="shared" si="3"/>
        <v/>
      </c>
      <c r="HH23" s="261"/>
      <c r="HI23" s="261"/>
      <c r="HJ23" s="262"/>
      <c r="HN23" s="62" t="e">
        <f t="shared" si="4"/>
        <v>#VALUE!</v>
      </c>
      <c r="HO23" s="62" t="e">
        <f t="shared" si="5"/>
        <v>#VALUE!</v>
      </c>
      <c r="HP23" s="63" t="str">
        <f t="shared" si="6"/>
        <v/>
      </c>
      <c r="HQ23" s="63" t="str">
        <f t="shared" si="7"/>
        <v/>
      </c>
      <c r="HR23" s="64" t="str">
        <f t="shared" si="8"/>
        <v/>
      </c>
    </row>
    <row r="24" spans="1:226" ht="30" customHeight="1" x14ac:dyDescent="0.2">
      <c r="A24" s="55" t="str">
        <f t="shared" si="10"/>
        <v/>
      </c>
      <c r="B24" s="55" t="str">
        <f t="shared" si="10"/>
        <v/>
      </c>
      <c r="C24" s="66"/>
      <c r="D24" s="67"/>
      <c r="E24" s="68"/>
      <c r="F24" s="272"/>
      <c r="G24" s="272"/>
      <c r="H24" s="67"/>
      <c r="I24" s="69"/>
      <c r="J24" s="60"/>
      <c r="K24" s="60"/>
      <c r="L24" s="273" t="str">
        <f t="shared" si="9"/>
        <v/>
      </c>
      <c r="M24" s="274"/>
      <c r="N24" s="274"/>
      <c r="O24" s="275"/>
      <c r="P24" s="263" t="str">
        <f t="shared" si="0"/>
        <v/>
      </c>
      <c r="Q24" s="263"/>
      <c r="R24" s="70" t="str">
        <f t="shared" si="1"/>
        <v/>
      </c>
      <c r="S24" s="264"/>
      <c r="T24" s="264"/>
      <c r="U24" s="264"/>
      <c r="V24" s="264"/>
      <c r="W24" s="70" t="str">
        <f t="shared" si="2"/>
        <v/>
      </c>
      <c r="X24" s="270"/>
      <c r="Y24" s="270"/>
      <c r="Z24" s="89"/>
      <c r="AA24" s="271"/>
      <c r="AB24" s="271"/>
      <c r="AC24" s="271"/>
      <c r="AD24" s="271"/>
      <c r="HG24" s="260" t="str">
        <f t="shared" si="3"/>
        <v/>
      </c>
      <c r="HH24" s="261"/>
      <c r="HI24" s="261"/>
      <c r="HJ24" s="262"/>
      <c r="HN24" s="62" t="e">
        <f t="shared" si="4"/>
        <v>#VALUE!</v>
      </c>
      <c r="HO24" s="62" t="e">
        <f t="shared" si="5"/>
        <v>#VALUE!</v>
      </c>
      <c r="HP24" s="63" t="str">
        <f t="shared" si="6"/>
        <v/>
      </c>
      <c r="HQ24" s="63" t="str">
        <f t="shared" si="7"/>
        <v/>
      </c>
      <c r="HR24" s="64" t="str">
        <f t="shared" si="8"/>
        <v/>
      </c>
    </row>
    <row r="25" spans="1:226" ht="30" customHeight="1" x14ac:dyDescent="0.2">
      <c r="A25" s="55" t="str">
        <f t="shared" si="10"/>
        <v/>
      </c>
      <c r="B25" s="55" t="str">
        <f t="shared" si="10"/>
        <v/>
      </c>
      <c r="C25" s="66"/>
      <c r="D25" s="67"/>
      <c r="E25" s="68"/>
      <c r="F25" s="272"/>
      <c r="G25" s="272"/>
      <c r="H25" s="67"/>
      <c r="I25" s="69"/>
      <c r="J25" s="60"/>
      <c r="K25" s="60"/>
      <c r="L25" s="273" t="str">
        <f t="shared" si="9"/>
        <v/>
      </c>
      <c r="M25" s="274"/>
      <c r="N25" s="274"/>
      <c r="O25" s="275"/>
      <c r="P25" s="263" t="str">
        <f t="shared" si="0"/>
        <v/>
      </c>
      <c r="Q25" s="263"/>
      <c r="R25" s="70" t="str">
        <f t="shared" si="1"/>
        <v/>
      </c>
      <c r="S25" s="264"/>
      <c r="T25" s="264"/>
      <c r="U25" s="264"/>
      <c r="V25" s="264"/>
      <c r="W25" s="70" t="str">
        <f t="shared" si="2"/>
        <v/>
      </c>
      <c r="X25" s="270"/>
      <c r="Y25" s="270"/>
      <c r="Z25" s="89"/>
      <c r="AA25" s="271"/>
      <c r="AB25" s="271"/>
      <c r="AC25" s="271"/>
      <c r="AD25" s="271"/>
      <c r="HG25" s="260" t="str">
        <f t="shared" si="3"/>
        <v/>
      </c>
      <c r="HH25" s="261"/>
      <c r="HI25" s="261"/>
      <c r="HJ25" s="262"/>
      <c r="HN25" s="62" t="e">
        <f t="shared" si="4"/>
        <v>#VALUE!</v>
      </c>
      <c r="HO25" s="62" t="e">
        <f t="shared" si="5"/>
        <v>#VALUE!</v>
      </c>
      <c r="HP25" s="63" t="str">
        <f t="shared" si="6"/>
        <v/>
      </c>
      <c r="HQ25" s="63" t="str">
        <f t="shared" si="7"/>
        <v/>
      </c>
      <c r="HR25" s="64" t="str">
        <f t="shared" si="8"/>
        <v/>
      </c>
    </row>
    <row r="26" spans="1:226" ht="30" customHeight="1" x14ac:dyDescent="0.2">
      <c r="A26" s="55" t="str">
        <f t="shared" si="10"/>
        <v/>
      </c>
      <c r="B26" s="55" t="str">
        <f t="shared" si="10"/>
        <v/>
      </c>
      <c r="C26" s="66"/>
      <c r="D26" s="67"/>
      <c r="E26" s="68"/>
      <c r="F26" s="272"/>
      <c r="G26" s="272"/>
      <c r="H26" s="67"/>
      <c r="I26" s="69"/>
      <c r="J26" s="60"/>
      <c r="K26" s="60"/>
      <c r="L26" s="273" t="str">
        <f t="shared" si="9"/>
        <v/>
      </c>
      <c r="M26" s="274"/>
      <c r="N26" s="274"/>
      <c r="O26" s="275"/>
      <c r="P26" s="263" t="str">
        <f t="shared" si="0"/>
        <v/>
      </c>
      <c r="Q26" s="263"/>
      <c r="R26" s="70" t="str">
        <f t="shared" si="1"/>
        <v/>
      </c>
      <c r="S26" s="264"/>
      <c r="T26" s="264"/>
      <c r="U26" s="264"/>
      <c r="V26" s="264"/>
      <c r="W26" s="70" t="str">
        <f t="shared" si="2"/>
        <v/>
      </c>
      <c r="X26" s="270"/>
      <c r="Y26" s="270"/>
      <c r="Z26" s="89"/>
      <c r="AA26" s="271"/>
      <c r="AB26" s="271"/>
      <c r="AC26" s="271"/>
      <c r="AD26" s="271"/>
      <c r="HG26" s="260" t="str">
        <f t="shared" si="3"/>
        <v/>
      </c>
      <c r="HH26" s="261"/>
      <c r="HI26" s="261"/>
      <c r="HJ26" s="262"/>
      <c r="HN26" s="62" t="e">
        <f t="shared" si="4"/>
        <v>#VALUE!</v>
      </c>
      <c r="HO26" s="62" t="e">
        <f t="shared" si="5"/>
        <v>#VALUE!</v>
      </c>
      <c r="HP26" s="63" t="str">
        <f t="shared" si="6"/>
        <v/>
      </c>
      <c r="HQ26" s="63" t="str">
        <f t="shared" si="7"/>
        <v/>
      </c>
      <c r="HR26" s="64" t="str">
        <f t="shared" si="8"/>
        <v/>
      </c>
    </row>
    <row r="27" spans="1:226" ht="30" customHeight="1" x14ac:dyDescent="0.2">
      <c r="A27" s="55" t="str">
        <f t="shared" si="10"/>
        <v/>
      </c>
      <c r="B27" s="55" t="str">
        <f t="shared" si="10"/>
        <v/>
      </c>
      <c r="C27" s="66"/>
      <c r="D27" s="67"/>
      <c r="E27" s="68"/>
      <c r="F27" s="272"/>
      <c r="G27" s="272"/>
      <c r="H27" s="67"/>
      <c r="I27" s="69"/>
      <c r="J27" s="60"/>
      <c r="K27" s="60"/>
      <c r="L27" s="273" t="str">
        <f t="shared" si="9"/>
        <v/>
      </c>
      <c r="M27" s="274"/>
      <c r="N27" s="274"/>
      <c r="O27" s="275"/>
      <c r="P27" s="263" t="str">
        <f t="shared" si="0"/>
        <v/>
      </c>
      <c r="Q27" s="263"/>
      <c r="R27" s="70" t="str">
        <f t="shared" si="1"/>
        <v/>
      </c>
      <c r="S27" s="264"/>
      <c r="T27" s="264"/>
      <c r="U27" s="264"/>
      <c r="V27" s="264"/>
      <c r="W27" s="70" t="str">
        <f t="shared" si="2"/>
        <v/>
      </c>
      <c r="X27" s="270"/>
      <c r="Y27" s="270"/>
      <c r="Z27" s="89"/>
      <c r="AA27" s="271"/>
      <c r="AB27" s="271"/>
      <c r="AC27" s="271"/>
      <c r="AD27" s="271"/>
      <c r="HG27" s="260" t="str">
        <f t="shared" si="3"/>
        <v/>
      </c>
      <c r="HH27" s="261"/>
      <c r="HI27" s="261"/>
      <c r="HJ27" s="262"/>
      <c r="HN27" s="62" t="e">
        <f t="shared" si="4"/>
        <v>#VALUE!</v>
      </c>
      <c r="HO27" s="62" t="e">
        <f t="shared" si="5"/>
        <v>#VALUE!</v>
      </c>
      <c r="HP27" s="63" t="str">
        <f t="shared" si="6"/>
        <v/>
      </c>
      <c r="HQ27" s="63" t="str">
        <f t="shared" si="7"/>
        <v/>
      </c>
      <c r="HR27" s="64" t="str">
        <f t="shared" si="8"/>
        <v/>
      </c>
    </row>
    <row r="28" spans="1:226" ht="30" customHeight="1" x14ac:dyDescent="0.2">
      <c r="A28" s="55" t="str">
        <f t="shared" si="10"/>
        <v/>
      </c>
      <c r="B28" s="55" t="str">
        <f t="shared" si="10"/>
        <v/>
      </c>
      <c r="C28" s="66"/>
      <c r="D28" s="67"/>
      <c r="E28" s="68"/>
      <c r="F28" s="272"/>
      <c r="G28" s="272"/>
      <c r="H28" s="67"/>
      <c r="I28" s="69"/>
      <c r="J28" s="60"/>
      <c r="K28" s="60"/>
      <c r="L28" s="273" t="str">
        <f t="shared" si="9"/>
        <v/>
      </c>
      <c r="M28" s="274"/>
      <c r="N28" s="274"/>
      <c r="O28" s="275"/>
      <c r="P28" s="263" t="str">
        <f t="shared" si="0"/>
        <v/>
      </c>
      <c r="Q28" s="263"/>
      <c r="R28" s="70" t="str">
        <f t="shared" si="1"/>
        <v/>
      </c>
      <c r="S28" s="264"/>
      <c r="T28" s="264"/>
      <c r="U28" s="264"/>
      <c r="V28" s="264"/>
      <c r="W28" s="70" t="str">
        <f t="shared" si="2"/>
        <v/>
      </c>
      <c r="X28" s="270"/>
      <c r="Y28" s="270"/>
      <c r="Z28" s="89"/>
      <c r="AA28" s="271"/>
      <c r="AB28" s="271"/>
      <c r="AC28" s="271"/>
      <c r="AD28" s="271"/>
      <c r="HG28" s="260" t="str">
        <f t="shared" si="3"/>
        <v/>
      </c>
      <c r="HH28" s="261"/>
      <c r="HI28" s="261"/>
      <c r="HJ28" s="262"/>
      <c r="HN28" s="62" t="e">
        <f t="shared" si="4"/>
        <v>#VALUE!</v>
      </c>
      <c r="HO28" s="62" t="e">
        <f t="shared" si="5"/>
        <v>#VALUE!</v>
      </c>
      <c r="HP28" s="63" t="str">
        <f t="shared" si="6"/>
        <v/>
      </c>
      <c r="HQ28" s="63" t="str">
        <f t="shared" si="7"/>
        <v/>
      </c>
      <c r="HR28" s="64" t="str">
        <f t="shared" si="8"/>
        <v/>
      </c>
    </row>
    <row r="29" spans="1:226" ht="30" customHeight="1" x14ac:dyDescent="0.2">
      <c r="A29" s="31"/>
      <c r="B29" s="55" t="str">
        <f t="shared" si="10"/>
        <v/>
      </c>
      <c r="C29" s="71"/>
      <c r="D29" s="72"/>
      <c r="E29" s="73"/>
      <c r="F29" s="160"/>
      <c r="G29" s="160"/>
      <c r="H29" s="72"/>
      <c r="I29" s="74"/>
      <c r="J29" s="24"/>
      <c r="K29" s="24"/>
      <c r="L29" s="273" t="str">
        <f t="shared" si="9"/>
        <v/>
      </c>
      <c r="M29" s="274"/>
      <c r="N29" s="274"/>
      <c r="O29" s="275"/>
      <c r="P29" s="263" t="str">
        <f t="shared" si="0"/>
        <v/>
      </c>
      <c r="Q29" s="263"/>
      <c r="R29" s="70" t="str">
        <f t="shared" si="1"/>
        <v/>
      </c>
      <c r="S29" s="264"/>
      <c r="T29" s="264"/>
      <c r="U29" s="264"/>
      <c r="V29" s="264"/>
      <c r="W29" s="70" t="str">
        <f t="shared" si="2"/>
        <v/>
      </c>
      <c r="X29" s="270"/>
      <c r="Y29" s="270"/>
      <c r="Z29" s="89"/>
      <c r="AA29" s="271"/>
      <c r="AB29" s="271"/>
      <c r="AC29" s="271"/>
      <c r="AD29" s="271"/>
      <c r="HG29" s="276" t="str">
        <f t="shared" si="3"/>
        <v/>
      </c>
      <c r="HH29" s="276"/>
      <c r="HI29" s="276"/>
      <c r="HJ29" s="276"/>
      <c r="HN29" s="62" t="e">
        <f t="shared" si="4"/>
        <v>#VALUE!</v>
      </c>
      <c r="HO29" s="62" t="e">
        <f t="shared" si="5"/>
        <v>#VALUE!</v>
      </c>
      <c r="HP29" s="63" t="str">
        <f t="shared" si="6"/>
        <v/>
      </c>
      <c r="HQ29" s="63" t="str">
        <f t="shared" si="7"/>
        <v/>
      </c>
      <c r="HR29" s="64" t="str">
        <f t="shared" si="8"/>
        <v/>
      </c>
    </row>
    <row r="30" spans="1:226" ht="9" customHeight="1" x14ac:dyDescent="0.2">
      <c r="A30" s="277" t="s">
        <v>18</v>
      </c>
      <c r="B30" s="278"/>
      <c r="C30" s="278"/>
      <c r="D30" s="278"/>
      <c r="E30" s="278"/>
      <c r="F30" s="278"/>
      <c r="G30" s="278"/>
      <c r="H30" s="278"/>
      <c r="I30" s="278"/>
      <c r="J30" s="278"/>
      <c r="K30" s="278"/>
      <c r="L30" s="281" t="str">
        <f>IF(COUNT(L14:O29)&lt;&gt;0,SUM(L14:O29),"")</f>
        <v/>
      </c>
      <c r="M30" s="282"/>
      <c r="N30" s="282"/>
      <c r="O30" s="282"/>
      <c r="P30" s="282" t="str">
        <f>IF(COUNT(P14:Q29)&lt;&gt;0,SUM(P14:Q29),"")</f>
        <v/>
      </c>
      <c r="Q30" s="282"/>
      <c r="R30" s="282" t="str">
        <f>IF(COUNT(R14:R29)&lt;&gt;0,SUM(R14:R29),"")</f>
        <v/>
      </c>
      <c r="S30" s="282"/>
      <c r="T30" s="282"/>
      <c r="U30" s="282"/>
      <c r="V30" s="282"/>
      <c r="W30" s="282" t="str">
        <f>IF(COUNT(W14:W29)&lt;&gt;0,SUM(W14:W29),"")</f>
        <v/>
      </c>
      <c r="X30" s="282" t="str">
        <f>IF(COUNT(X14:Y29)&lt;&gt;0,SUM(X14:Y29),"")</f>
        <v/>
      </c>
      <c r="Y30" s="282"/>
      <c r="Z30" s="282" t="str">
        <f>IF(COUNT(Z14:Z29)&lt;&gt;0,SUM(Z14:Z29),"")</f>
        <v/>
      </c>
      <c r="AA30" s="285" t="s">
        <v>19</v>
      </c>
      <c r="AB30" s="285"/>
      <c r="AC30" s="285"/>
      <c r="AD30" s="286"/>
    </row>
    <row r="31" spans="1:226" ht="21" customHeight="1" thickBot="1" x14ac:dyDescent="0.25">
      <c r="A31" s="279"/>
      <c r="B31" s="280"/>
      <c r="C31" s="280"/>
      <c r="D31" s="280"/>
      <c r="E31" s="280"/>
      <c r="F31" s="280"/>
      <c r="G31" s="280"/>
      <c r="H31" s="280"/>
      <c r="I31" s="280"/>
      <c r="J31" s="280"/>
      <c r="K31" s="280"/>
      <c r="L31" s="283"/>
      <c r="M31" s="284"/>
      <c r="N31" s="284"/>
      <c r="O31" s="284"/>
      <c r="P31" s="284"/>
      <c r="Q31" s="284"/>
      <c r="R31" s="284"/>
      <c r="S31" s="284"/>
      <c r="T31" s="284"/>
      <c r="U31" s="284"/>
      <c r="V31" s="284"/>
      <c r="W31" s="284"/>
      <c r="X31" s="284"/>
      <c r="Y31" s="284"/>
      <c r="Z31" s="284"/>
      <c r="AA31" s="287" t="str">
        <f>IF(COUNT(L30:Z31)&lt;&gt;0,SUM(L30:Z31),"")</f>
        <v/>
      </c>
      <c r="AB31" s="287"/>
      <c r="AC31" s="287"/>
      <c r="AD31" s="288"/>
    </row>
    <row r="32" spans="1:226" ht="9" customHeight="1" thickTop="1" x14ac:dyDescent="0.2">
      <c r="A32" s="289" t="s">
        <v>26</v>
      </c>
      <c r="B32" s="290"/>
      <c r="C32" s="290"/>
      <c r="D32" s="290"/>
      <c r="E32" s="290"/>
      <c r="F32" s="290"/>
      <c r="G32" s="290"/>
      <c r="H32" s="290"/>
      <c r="I32" s="290"/>
      <c r="J32" s="290"/>
      <c r="K32" s="293"/>
      <c r="L32" s="294"/>
      <c r="M32" s="295"/>
      <c r="N32" s="295"/>
      <c r="O32" s="295"/>
      <c r="P32" s="298"/>
      <c r="Q32" s="298"/>
      <c r="R32" s="298"/>
      <c r="S32" s="300"/>
      <c r="T32" s="300"/>
      <c r="U32" s="295"/>
      <c r="V32" s="295"/>
      <c r="W32" s="295"/>
      <c r="X32" s="300"/>
      <c r="Y32" s="300"/>
      <c r="Z32" s="295"/>
      <c r="AA32" s="302" t="s">
        <v>27</v>
      </c>
      <c r="AB32" s="302"/>
      <c r="AC32" s="302"/>
      <c r="AD32" s="302"/>
    </row>
    <row r="33" spans="1:254" ht="21" customHeight="1" thickBot="1" x14ac:dyDescent="0.25">
      <c r="A33" s="291"/>
      <c r="B33" s="292"/>
      <c r="C33" s="292"/>
      <c r="D33" s="292"/>
      <c r="E33" s="292"/>
      <c r="F33" s="292"/>
      <c r="G33" s="292"/>
      <c r="H33" s="292"/>
      <c r="I33" s="292"/>
      <c r="J33" s="292"/>
      <c r="K33" s="213"/>
      <c r="L33" s="296"/>
      <c r="M33" s="297"/>
      <c r="N33" s="297"/>
      <c r="O33" s="297"/>
      <c r="P33" s="299"/>
      <c r="Q33" s="299"/>
      <c r="R33" s="299"/>
      <c r="S33" s="301"/>
      <c r="T33" s="301"/>
      <c r="U33" s="297"/>
      <c r="V33" s="297"/>
      <c r="W33" s="297"/>
      <c r="X33" s="301"/>
      <c r="Y33" s="301"/>
      <c r="Z33" s="297"/>
      <c r="AA33" s="284" t="str">
        <f>IF(COUNT(P32:R33)&lt;&gt;0,P32+R32,"")</f>
        <v/>
      </c>
      <c r="AB33" s="284"/>
      <c r="AC33" s="284"/>
      <c r="AD33" s="284"/>
    </row>
    <row r="34" spans="1:254" ht="9" customHeight="1" thickTop="1" thickBot="1" x14ac:dyDescent="0.25">
      <c r="L34" s="303" t="s">
        <v>28</v>
      </c>
      <c r="M34" s="304"/>
      <c r="N34" s="304"/>
      <c r="O34" s="305"/>
      <c r="P34" s="306" t="s">
        <v>29</v>
      </c>
      <c r="Q34" s="306"/>
      <c r="R34" s="35" t="s">
        <v>30</v>
      </c>
      <c r="S34" s="307" t="s">
        <v>31</v>
      </c>
      <c r="T34" s="308"/>
      <c r="U34" s="306" t="s">
        <v>32</v>
      </c>
      <c r="V34" s="306"/>
      <c r="W34" s="35" t="s">
        <v>33</v>
      </c>
      <c r="X34" s="306"/>
      <c r="Y34" s="306"/>
      <c r="Z34" s="35" t="s">
        <v>34</v>
      </c>
    </row>
    <row r="35" spans="1:254" ht="9" customHeight="1" thickTop="1" thickBot="1" x14ac:dyDescent="0.25">
      <c r="L35" s="37"/>
      <c r="M35" s="3"/>
      <c r="N35" s="3"/>
      <c r="O35" s="3"/>
      <c r="P35" s="37"/>
      <c r="Q35" s="37"/>
      <c r="R35" s="37"/>
      <c r="S35" s="37"/>
      <c r="T35" s="37"/>
      <c r="U35" s="37"/>
      <c r="V35" s="37"/>
      <c r="W35" s="37"/>
      <c r="X35" s="37"/>
      <c r="Y35" s="37"/>
      <c r="Z35" s="37"/>
    </row>
    <row r="36" spans="1:254" ht="9" customHeight="1" thickTop="1" x14ac:dyDescent="0.2">
      <c r="A36" s="310" t="s">
        <v>36</v>
      </c>
      <c r="B36" s="311"/>
      <c r="C36" s="311"/>
      <c r="D36" s="311"/>
      <c r="E36" s="311"/>
      <c r="F36" s="311"/>
      <c r="G36" s="311"/>
      <c r="H36" s="311"/>
      <c r="I36" s="311"/>
      <c r="J36" s="311"/>
      <c r="K36" s="311"/>
      <c r="L36" s="311"/>
      <c r="M36" s="311"/>
      <c r="N36" s="312"/>
      <c r="O36" s="126"/>
      <c r="P36" s="126"/>
      <c r="Q36" s="126"/>
      <c r="R36" s="126"/>
      <c r="S36" s="309"/>
      <c r="T36" s="135"/>
      <c r="U36" s="309"/>
      <c r="V36" s="135"/>
      <c r="W36" s="37"/>
      <c r="X36" s="37"/>
      <c r="Y36" s="37"/>
      <c r="Z36" s="37"/>
    </row>
    <row r="37" spans="1:254" ht="15" customHeight="1" x14ac:dyDescent="0.2">
      <c r="A37" s="140" t="s">
        <v>61</v>
      </c>
      <c r="B37" s="141"/>
      <c r="C37" s="141"/>
      <c r="D37" s="141"/>
      <c r="E37" s="141"/>
      <c r="F37" s="141"/>
      <c r="G37" s="141" t="s">
        <v>62</v>
      </c>
      <c r="H37" s="141"/>
      <c r="I37" s="141"/>
      <c r="J37" s="141"/>
      <c r="K37" s="141"/>
      <c r="L37" s="141"/>
      <c r="M37" s="141"/>
      <c r="N37" s="142"/>
      <c r="O37" s="125"/>
      <c r="P37" s="116"/>
      <c r="Q37" s="125"/>
      <c r="R37" s="125"/>
      <c r="S37" s="135"/>
      <c r="T37" s="135"/>
      <c r="U37" s="135"/>
      <c r="V37" s="135"/>
      <c r="W37" s="37"/>
      <c r="X37" s="37"/>
      <c r="Y37" s="37"/>
      <c r="Z37" s="37"/>
    </row>
    <row r="38" spans="1:254" ht="15" customHeight="1" x14ac:dyDescent="0.2">
      <c r="A38" s="151"/>
      <c r="B38" s="152"/>
      <c r="C38" s="152"/>
      <c r="D38" s="152"/>
      <c r="E38" s="152"/>
      <c r="F38" s="152"/>
      <c r="G38" s="150"/>
      <c r="H38" s="150"/>
      <c r="I38" s="150"/>
      <c r="J38" s="150"/>
      <c r="K38" s="150"/>
      <c r="L38" s="150"/>
      <c r="M38" s="150"/>
      <c r="N38" s="154"/>
      <c r="O38" s="127"/>
      <c r="P38" s="128"/>
      <c r="Q38" s="129"/>
      <c r="R38" s="129"/>
      <c r="S38" s="321"/>
      <c r="T38" s="321"/>
      <c r="U38" s="321"/>
      <c r="V38" s="321"/>
      <c r="W38" s="37"/>
      <c r="X38" s="37"/>
      <c r="Y38" s="37"/>
      <c r="Z38" s="37"/>
    </row>
    <row r="39" spans="1:254" ht="15" customHeight="1" x14ac:dyDescent="0.2">
      <c r="A39" s="149"/>
      <c r="B39" s="150"/>
      <c r="C39" s="150"/>
      <c r="D39" s="150"/>
      <c r="E39" s="150"/>
      <c r="F39" s="150"/>
      <c r="G39" s="150"/>
      <c r="H39" s="150"/>
      <c r="I39" s="150"/>
      <c r="J39" s="150"/>
      <c r="K39" s="150"/>
      <c r="L39" s="150"/>
      <c r="M39" s="150"/>
      <c r="N39" s="154"/>
      <c r="O39" s="127"/>
      <c r="P39" s="128"/>
      <c r="Q39" s="129"/>
      <c r="R39" s="129"/>
      <c r="S39" s="321"/>
      <c r="T39" s="321"/>
      <c r="U39" s="321"/>
      <c r="V39" s="321"/>
      <c r="W39" s="37"/>
      <c r="X39" s="37"/>
      <c r="Y39" s="37"/>
      <c r="Z39" s="37"/>
    </row>
    <row r="40" spans="1:254" ht="15" customHeight="1" thickBot="1" x14ac:dyDescent="0.25">
      <c r="A40" s="147"/>
      <c r="B40" s="148"/>
      <c r="C40" s="148"/>
      <c r="D40" s="148"/>
      <c r="E40" s="148"/>
      <c r="F40" s="148"/>
      <c r="G40" s="148"/>
      <c r="H40" s="148"/>
      <c r="I40" s="148"/>
      <c r="J40" s="148"/>
      <c r="K40" s="148"/>
      <c r="L40" s="148"/>
      <c r="M40" s="148"/>
      <c r="N40" s="153"/>
      <c r="O40" s="127"/>
      <c r="P40" s="128"/>
      <c r="Q40" s="129"/>
      <c r="R40" s="129"/>
      <c r="S40" s="321"/>
      <c r="T40" s="321"/>
      <c r="U40" s="321"/>
      <c r="V40" s="321"/>
      <c r="W40" s="37"/>
      <c r="X40" s="37"/>
      <c r="Y40" s="37"/>
      <c r="Z40" s="37"/>
    </row>
    <row r="41" spans="1:254" ht="15" customHeight="1" thickTop="1" x14ac:dyDescent="0.2">
      <c r="L41" s="37"/>
      <c r="M41" s="3"/>
      <c r="N41" s="3"/>
      <c r="O41" s="3"/>
      <c r="P41" s="37"/>
      <c r="Q41" s="37"/>
      <c r="R41" s="37"/>
      <c r="S41" s="37"/>
      <c r="T41" s="37"/>
      <c r="U41" s="37"/>
      <c r="V41" s="37"/>
      <c r="W41" s="37"/>
      <c r="X41" s="37"/>
      <c r="Y41" s="37"/>
      <c r="Z41" s="37"/>
    </row>
    <row r="42" spans="1:254" ht="57.75" customHeight="1" x14ac:dyDescent="0.2">
      <c r="HL42" s="2" t="s">
        <v>28</v>
      </c>
      <c r="HT42" s="1"/>
      <c r="HU42" s="1"/>
      <c r="HV42" s="1"/>
      <c r="HW42" s="1"/>
      <c r="HX42" s="1"/>
      <c r="HY42" s="1"/>
      <c r="HZ42" s="1"/>
      <c r="IA42" s="1"/>
      <c r="IB42" s="1"/>
      <c r="IC42" s="1"/>
      <c r="IE42" s="1"/>
      <c r="IF42" s="329" t="s">
        <v>17</v>
      </c>
      <c r="IG42" s="329"/>
      <c r="IH42" s="329"/>
      <c r="II42" s="329"/>
      <c r="IJ42" s="329"/>
      <c r="IK42" s="329"/>
      <c r="IL42" s="329"/>
      <c r="IM42" s="329"/>
      <c r="IN42" s="329"/>
      <c r="IO42" s="329"/>
      <c r="IP42" s="330" t="str">
        <f>CONCATENATE(IV57,IV58,IV59,IV62,IV63)</f>
        <v/>
      </c>
      <c r="IQ42" s="330"/>
      <c r="IR42" s="330"/>
      <c r="IS42" s="330"/>
      <c r="IT42" s="1"/>
    </row>
    <row r="43" spans="1:254" x14ac:dyDescent="0.2">
      <c r="HL43" s="2" t="s">
        <v>29</v>
      </c>
      <c r="HS43" s="166" t="s">
        <v>0</v>
      </c>
      <c r="HT43" s="167"/>
      <c r="HU43" s="167"/>
      <c r="HV43" s="167"/>
      <c r="HW43" s="167"/>
      <c r="HX43" s="167"/>
      <c r="HY43" s="167"/>
      <c r="HZ43" s="167"/>
      <c r="IA43" s="171"/>
      <c r="IB43" s="3"/>
      <c r="IC43" s="4"/>
      <c r="ID43" s="166" t="s">
        <v>1</v>
      </c>
      <c r="IE43" s="167"/>
      <c r="IF43" s="167"/>
      <c r="IG43" s="167"/>
      <c r="IH43" s="167"/>
      <c r="II43" s="167"/>
      <c r="IJ43" s="167"/>
      <c r="IK43" s="167"/>
      <c r="IL43" s="167"/>
      <c r="IM43" s="167"/>
      <c r="IN43" s="171"/>
      <c r="IP43" s="166" t="s">
        <v>16</v>
      </c>
      <c r="IQ43" s="171"/>
      <c r="IR43" s="39"/>
      <c r="IS43" s="166" t="s">
        <v>23</v>
      </c>
      <c r="IT43" s="171"/>
    </row>
    <row r="44" spans="1:254" ht="15" x14ac:dyDescent="0.25">
      <c r="HL44" s="2" t="s">
        <v>30</v>
      </c>
      <c r="HS44" s="332" t="str">
        <f>IF(ISBLANK(A3),"",UPPER(A3))</f>
        <v>UNIVERSITY OF HAWAII</v>
      </c>
      <c r="HT44" s="333"/>
      <c r="HU44" s="333"/>
      <c r="HV44" s="333"/>
      <c r="HW44" s="333"/>
      <c r="HX44" s="333"/>
      <c r="HY44" s="333"/>
      <c r="HZ44" s="333"/>
      <c r="IA44" s="334"/>
      <c r="IB44" s="3"/>
      <c r="IC44" s="4"/>
      <c r="ID44" s="332" t="str">
        <f>IF(ISBLANK(L3),"",UPPER(L3))</f>
        <v/>
      </c>
      <c r="IE44" s="333"/>
      <c r="IF44" s="333"/>
      <c r="IG44" s="333"/>
      <c r="IH44" s="333"/>
      <c r="II44" s="333"/>
      <c r="IJ44" s="333"/>
      <c r="IK44" s="333"/>
      <c r="IL44" s="333"/>
      <c r="IM44" s="333"/>
      <c r="IN44" s="334"/>
      <c r="IP44" s="332" t="str">
        <f>IF(ISBLANK(X3),"",UPPER(X3))</f>
        <v/>
      </c>
      <c r="IQ44" s="334"/>
      <c r="IS44" s="335" t="str">
        <f>IF(ISBLANK(AC3),"",TEXT(UPPER(AC3),"00"))</f>
        <v/>
      </c>
      <c r="IT44" s="336"/>
    </row>
    <row r="45" spans="1:254" ht="5.25" customHeight="1" x14ac:dyDescent="0.2">
      <c r="HL45" s="2" t="s">
        <v>31</v>
      </c>
      <c r="HS45" s="4"/>
      <c r="HT45" s="4"/>
      <c r="HU45" s="4"/>
      <c r="HV45" s="4"/>
      <c r="HW45" s="4"/>
      <c r="HX45" s="4"/>
      <c r="HY45" s="4"/>
      <c r="HZ45" s="4"/>
      <c r="IA45" s="4"/>
      <c r="IB45" s="4"/>
      <c r="IC45" s="4"/>
      <c r="ID45" s="4"/>
      <c r="IE45" s="3"/>
      <c r="IF45" s="3"/>
      <c r="IG45" s="3"/>
      <c r="IH45" s="3"/>
      <c r="II45" s="3"/>
      <c r="IJ45" s="3"/>
      <c r="IK45" s="3"/>
      <c r="IL45" s="3"/>
      <c r="IM45" s="4"/>
    </row>
    <row r="46" spans="1:254" x14ac:dyDescent="0.2">
      <c r="HL46" s="2" t="s">
        <v>32</v>
      </c>
      <c r="HS46" s="166" t="s">
        <v>63</v>
      </c>
      <c r="HT46" s="167"/>
      <c r="HU46" s="167"/>
      <c r="HV46" s="167"/>
      <c r="HW46" s="171"/>
      <c r="HX46" s="4"/>
      <c r="HZ46" s="166" t="s">
        <v>20</v>
      </c>
      <c r="IA46" s="167"/>
      <c r="IB46" s="167"/>
      <c r="IC46" s="167"/>
      <c r="ID46" s="167"/>
      <c r="IE46" s="167"/>
      <c r="IF46" s="171"/>
      <c r="IH46" s="166" t="s">
        <v>21</v>
      </c>
      <c r="II46" s="167"/>
      <c r="IJ46" s="171"/>
      <c r="IK46" s="3"/>
      <c r="IL46" s="166" t="s">
        <v>22</v>
      </c>
      <c r="IM46" s="167"/>
      <c r="IN46" s="167"/>
      <c r="IO46" s="167"/>
      <c r="IP46" s="167"/>
      <c r="IQ46" s="167"/>
      <c r="IR46" s="167"/>
      <c r="IS46" s="167"/>
      <c r="IT46" s="171"/>
    </row>
    <row r="47" spans="1:254" ht="15" x14ac:dyDescent="0.25">
      <c r="HL47" s="2" t="s">
        <v>33</v>
      </c>
      <c r="HS47" s="343">
        <f>A6</f>
        <v>0</v>
      </c>
      <c r="HT47" s="344"/>
      <c r="HU47" s="344"/>
      <c r="HV47" s="344"/>
      <c r="HW47" s="345"/>
      <c r="HX47" s="4"/>
      <c r="HY47" s="40"/>
      <c r="HZ47" s="332" t="str">
        <f>IF(ISBLANK(H6),"",UPPER(H6))</f>
        <v/>
      </c>
      <c r="IA47" s="333"/>
      <c r="IB47" s="333"/>
      <c r="IC47" s="333"/>
      <c r="ID47" s="333"/>
      <c r="IE47" s="333"/>
      <c r="IF47" s="334"/>
      <c r="IG47" s="41"/>
      <c r="IH47" s="337" t="str">
        <f>IF(ISBLANK(Q6),"",Q6)</f>
        <v/>
      </c>
      <c r="II47" s="338"/>
      <c r="IJ47" s="339"/>
      <c r="IK47" s="3"/>
      <c r="IL47" s="340" t="str">
        <f>IF(ISBLANK(V6),"",UPPER(V6))</f>
        <v/>
      </c>
      <c r="IM47" s="341"/>
      <c r="IN47" s="341"/>
      <c r="IO47" s="341"/>
      <c r="IP47" s="341"/>
      <c r="IQ47" s="341"/>
      <c r="IR47" s="341"/>
      <c r="IS47" s="341"/>
      <c r="IT47" s="342"/>
    </row>
    <row r="48" spans="1:254" ht="5.25" customHeight="1" x14ac:dyDescent="0.2">
      <c r="HL48" s="2" t="s">
        <v>34</v>
      </c>
    </row>
    <row r="49" spans="27:256" ht="12.75" customHeight="1" x14ac:dyDescent="0.2">
      <c r="HT49" s="42"/>
      <c r="HU49" s="42"/>
      <c r="HV49" s="42"/>
      <c r="HW49" s="42"/>
      <c r="HY49" s="348" t="s">
        <v>25</v>
      </c>
      <c r="HZ49" s="348"/>
      <c r="IA49" s="348"/>
      <c r="IB49" s="348"/>
      <c r="IC49" s="348"/>
      <c r="ID49" s="348"/>
      <c r="IE49" s="348"/>
      <c r="IF49" s="348"/>
      <c r="IG49" s="348"/>
      <c r="IH49" s="348"/>
      <c r="II49" s="349" t="s">
        <v>60</v>
      </c>
      <c r="IJ49" s="349"/>
      <c r="IK49" s="349"/>
      <c r="IL49" s="349"/>
      <c r="IM49" s="349"/>
      <c r="IN49" s="349"/>
      <c r="IO49" s="349"/>
      <c r="IP49" s="349"/>
      <c r="IQ49" s="349"/>
      <c r="IR49" s="349"/>
      <c r="IS49" s="349"/>
      <c r="IT49" s="349"/>
    </row>
    <row r="50" spans="27:256" ht="13.5" customHeight="1" x14ac:dyDescent="0.2">
      <c r="HS50" s="350" t="s">
        <v>24</v>
      </c>
      <c r="HT50" s="350"/>
      <c r="HU50" s="350"/>
      <c r="HV50" s="350"/>
      <c r="HW50" s="350"/>
      <c r="HY50" s="348"/>
      <c r="HZ50" s="348"/>
      <c r="IA50" s="348"/>
      <c r="IB50" s="348"/>
      <c r="IC50" s="348"/>
      <c r="ID50" s="348"/>
      <c r="IE50" s="348"/>
      <c r="IF50" s="348"/>
      <c r="IG50" s="348"/>
      <c r="IH50" s="348"/>
      <c r="II50" s="349"/>
      <c r="IJ50" s="349"/>
      <c r="IK50" s="349"/>
      <c r="IL50" s="349"/>
      <c r="IM50" s="349"/>
      <c r="IN50" s="349"/>
      <c r="IO50" s="349"/>
      <c r="IP50" s="349"/>
      <c r="IQ50" s="349"/>
      <c r="IR50" s="349"/>
      <c r="IS50" s="349"/>
      <c r="IT50" s="349"/>
    </row>
    <row r="51" spans="27:256" ht="5.25" customHeight="1" thickBot="1" x14ac:dyDescent="0.25">
      <c r="HS51" s="351"/>
      <c r="HT51" s="351"/>
      <c r="HU51" s="351"/>
      <c r="HV51" s="351"/>
      <c r="HW51" s="351"/>
      <c r="HY51" s="43"/>
      <c r="HZ51" s="43"/>
      <c r="IA51" s="43"/>
      <c r="IB51" s="43"/>
      <c r="IC51" s="43"/>
      <c r="ID51" s="43"/>
      <c r="IE51" s="43"/>
      <c r="IF51" s="43"/>
      <c r="IG51" s="43"/>
      <c r="IH51" s="43"/>
      <c r="II51" s="44"/>
      <c r="IJ51" s="44"/>
      <c r="IK51" s="44"/>
      <c r="IL51" s="44"/>
      <c r="IM51" s="44"/>
      <c r="IN51" s="44"/>
      <c r="IO51" s="44"/>
      <c r="IP51" s="44"/>
      <c r="IQ51" s="44"/>
      <c r="IR51" s="44"/>
      <c r="IS51" s="44"/>
      <c r="IT51" s="44"/>
    </row>
    <row r="52" spans="27:256" ht="13.5" customHeight="1" thickTop="1" x14ac:dyDescent="0.2">
      <c r="HS52" s="183" t="s">
        <v>3</v>
      </c>
      <c r="HT52" s="183" t="s">
        <v>2</v>
      </c>
      <c r="HU52" s="353" t="s">
        <v>4</v>
      </c>
      <c r="HV52" s="354"/>
      <c r="HW52" s="354"/>
      <c r="HX52" s="354"/>
      <c r="HY52" s="354"/>
      <c r="HZ52" s="354"/>
      <c r="IA52" s="355"/>
      <c r="IB52" s="353" t="s">
        <v>5</v>
      </c>
      <c r="IC52" s="354"/>
      <c r="ID52" s="354"/>
      <c r="IE52" s="354"/>
      <c r="IF52" s="354"/>
      <c r="IG52" s="354"/>
      <c r="IH52" s="354"/>
      <c r="II52" s="354"/>
      <c r="IJ52" s="354"/>
      <c r="IK52" s="354"/>
      <c r="IL52" s="354"/>
      <c r="IM52" s="354"/>
      <c r="IN52" s="354"/>
      <c r="IO52" s="356"/>
      <c r="IP52" s="357" t="s">
        <v>35</v>
      </c>
      <c r="IQ52" s="199" t="s">
        <v>6</v>
      </c>
      <c r="IR52" s="451"/>
      <c r="IS52" s="451"/>
      <c r="IT52" s="452"/>
    </row>
    <row r="53" spans="27:256" ht="9" customHeight="1" x14ac:dyDescent="0.2">
      <c r="HS53" s="352"/>
      <c r="HT53" s="352"/>
      <c r="HU53" s="208" t="s">
        <v>7</v>
      </c>
      <c r="HV53" s="209"/>
      <c r="HW53" s="359"/>
      <c r="HX53" s="208" t="s">
        <v>8</v>
      </c>
      <c r="HY53" s="209"/>
      <c r="HZ53" s="209"/>
      <c r="IA53" s="359"/>
      <c r="IB53" s="448" t="s">
        <v>9</v>
      </c>
      <c r="IC53" s="449"/>
      <c r="ID53" s="449"/>
      <c r="IE53" s="439"/>
      <c r="IF53" s="438" t="s">
        <v>10</v>
      </c>
      <c r="IG53" s="439"/>
      <c r="IH53" s="470" t="s">
        <v>11</v>
      </c>
      <c r="II53" s="227" t="s">
        <v>12</v>
      </c>
      <c r="IJ53" s="228"/>
      <c r="IK53" s="228"/>
      <c r="IL53" s="459"/>
      <c r="IM53" s="460" t="s">
        <v>15</v>
      </c>
      <c r="IN53" s="232"/>
      <c r="IO53" s="233"/>
      <c r="IP53" s="358"/>
      <c r="IQ53" s="453" t="str">
        <f>IF(COUNT(C12:D12,F12:H12)&lt;4,"",CONCATENATE("Regular Work Hours               ",TEXT(CONCATENATE(C12,":",D12," ",E12),"h:mm AM/PM")," -- ",TEXT(CONCATENATE(F12,":",H12," ",I12),"h:mm AM/PM")," (-",J12,")          ",CONCATENATE(IF(COUNTA(P13:Z13)&gt;1,"Days Off - ",IF(COUNTA(P13:Z13)=1,"Day Off - ","")),IF(P13="x",IF(COUNTA(R13:Z13)&gt;0,"Mo, ","Mo"),""),IF(R13="x",IF(COUNTA(S13:Z13)&gt;0,"Tu, ","Tu"),""),IF(S13="x",IF(COUNTA(U13:Z13)&gt;0,"We, ","We"),""),IF(U13="x",IF(COUNTA(W13:Z13)&gt;0,"Th, ","Th"),""),IF(W13="x",IF(COUNTA(X13:Z13)&gt;0,"Fr, ","Fr"),""),IF(X13="x",IF(COUNTA(Z13)&gt;0,"Sa, ","Sa"),""),IF(Z13="x","Su",""))))</f>
        <v/>
      </c>
      <c r="IR53" s="454"/>
      <c r="IS53" s="454"/>
      <c r="IT53" s="455"/>
    </row>
    <row r="54" spans="27:256" ht="23.25" customHeight="1" thickBot="1" x14ac:dyDescent="0.25">
      <c r="AA54" s="88"/>
      <c r="HO54" s="88" t="s">
        <v>33</v>
      </c>
      <c r="HS54" s="75" t="str">
        <f>IF(ISBLANK(A10),"",A10)</f>
        <v/>
      </c>
      <c r="HT54" s="76" t="str">
        <f>IF(ISBLANK(B10),"",B10)</f>
        <v/>
      </c>
      <c r="HU54" s="212"/>
      <c r="HV54" s="212"/>
      <c r="HW54" s="360"/>
      <c r="HX54" s="211"/>
      <c r="HY54" s="212"/>
      <c r="HZ54" s="212"/>
      <c r="IA54" s="360"/>
      <c r="IB54" s="291"/>
      <c r="IC54" s="292"/>
      <c r="ID54" s="292"/>
      <c r="IE54" s="450"/>
      <c r="IF54" s="468"/>
      <c r="IG54" s="469"/>
      <c r="IH54" s="471"/>
      <c r="II54" s="466" t="s">
        <v>13</v>
      </c>
      <c r="IJ54" s="467"/>
      <c r="IK54" s="438" t="s">
        <v>14</v>
      </c>
      <c r="IL54" s="439"/>
      <c r="IM54" s="461"/>
      <c r="IN54" s="462"/>
      <c r="IO54" s="463"/>
      <c r="IP54" s="358"/>
      <c r="IQ54" s="456"/>
      <c r="IR54" s="457"/>
      <c r="IS54" s="457"/>
      <c r="IT54" s="458"/>
      <c r="IU54"/>
    </row>
    <row r="55" spans="27:256" ht="7.5" customHeight="1" thickTop="1" x14ac:dyDescent="0.2">
      <c r="AA55" s="16"/>
      <c r="HS55" s="361" t="str">
        <f>IF(HS54="","",1)</f>
        <v/>
      </c>
      <c r="HT55" s="361" t="str">
        <f>IF(HT54="","",16)</f>
        <v/>
      </c>
      <c r="HU55" s="363" t="str">
        <f>IF(ISERROR(HN14),"",HN14)</f>
        <v/>
      </c>
      <c r="HV55" s="363"/>
      <c r="HW55" s="363"/>
      <c r="HX55" s="365" t="str">
        <f>IF(ISERROR(HO14),"",HO14)</f>
        <v/>
      </c>
      <c r="HY55" s="363"/>
      <c r="HZ55" s="363"/>
      <c r="IA55" s="366"/>
      <c r="IB55" s="378" t="s">
        <v>28</v>
      </c>
      <c r="IC55" s="379"/>
      <c r="ID55" s="379"/>
      <c r="IE55" s="380"/>
      <c r="IF55" s="369" t="s">
        <v>29</v>
      </c>
      <c r="IG55" s="347"/>
      <c r="IH55" s="13" t="s">
        <v>30</v>
      </c>
      <c r="II55" s="346" t="s">
        <v>31</v>
      </c>
      <c r="IJ55" s="381"/>
      <c r="IK55" s="346" t="s">
        <v>32</v>
      </c>
      <c r="IL55" s="347"/>
      <c r="IM55" s="13" t="s">
        <v>33</v>
      </c>
      <c r="IN55" s="369"/>
      <c r="IO55" s="347"/>
      <c r="IP55" s="12" t="s">
        <v>34</v>
      </c>
      <c r="IQ55" s="370" t="str">
        <f>IF(ISBLANK(J14),IF(ISBLANK(AA14),"",AA14),IF(ISBLANK(AA14),CONCATENATE(J14," Min. Break.  "),CONCATENATE(J14," Min. Break.  ",AA14)))</f>
        <v/>
      </c>
      <c r="IR55" s="371"/>
      <c r="IS55" s="371"/>
      <c r="IT55" s="372"/>
    </row>
    <row r="56" spans="27:256" ht="18" customHeight="1" x14ac:dyDescent="0.25">
      <c r="AA56" s="88"/>
      <c r="HO56" s="79" t="str">
        <f>IF(ISERROR(HR14),"",IF(HR14&gt;=0.5,IF(K14&lt;&gt;"N",IF(ISBLANK(K14),HR14,IF(K14="B",HR14*1.5,IF(K14="O",HR14*1.5,IF(K14="P",HR14*1.5,"")))),IF(HR14&gt;=4,IF(HP14&lt;0,HP14+24,HP14),HR14)),""))</f>
        <v/>
      </c>
      <c r="HS56" s="362"/>
      <c r="HT56" s="362"/>
      <c r="HU56" s="364"/>
      <c r="HV56" s="364"/>
      <c r="HW56" s="364"/>
      <c r="HX56" s="367"/>
      <c r="HY56" s="364"/>
      <c r="HZ56" s="364"/>
      <c r="IA56" s="368"/>
      <c r="IB56" s="376" t="str">
        <f>IF(L14="","",L14)</f>
        <v/>
      </c>
      <c r="IC56" s="376"/>
      <c r="ID56" s="376"/>
      <c r="IE56" s="376"/>
      <c r="IF56" s="377" t="str">
        <f t="shared" ref="IF56:IF72" si="11">IF(P14="","",P14)</f>
        <v/>
      </c>
      <c r="IG56" s="377"/>
      <c r="IH56" s="78" t="str">
        <f t="shared" ref="IH56:IH72" si="12">IF(R14="","",R14)</f>
        <v/>
      </c>
      <c r="II56" s="377" t="str">
        <f t="shared" ref="II56:II72" si="13">IF(ISBLANK(S14),"",S14)</f>
        <v/>
      </c>
      <c r="IJ56" s="377"/>
      <c r="IK56" s="377" t="str">
        <f t="shared" ref="IK56:IK72" si="14">IF(ISBLANK(U14),"",U14)</f>
        <v/>
      </c>
      <c r="IL56" s="377"/>
      <c r="IM56" s="78" t="str">
        <f>IF($W$14="","",$W$14)</f>
        <v/>
      </c>
      <c r="IN56" s="377" t="str">
        <f t="shared" ref="IN56:IN72" si="15">IF(ISBLANK(X14),"",X14)</f>
        <v/>
      </c>
      <c r="IO56" s="377"/>
      <c r="IP56" s="77" t="str">
        <f t="shared" ref="IP56:IP71" si="16">IF(Z14="","",Z14)</f>
        <v/>
      </c>
      <c r="IQ56" s="373"/>
      <c r="IR56" s="374"/>
      <c r="IS56" s="374"/>
      <c r="IT56" s="375"/>
    </row>
    <row r="57" spans="27:256" ht="24.75" customHeight="1" x14ac:dyDescent="0.25">
      <c r="AA57" s="88"/>
      <c r="HO57" s="79" t="str">
        <f t="shared" ref="HO57:HO71" si="17">IF(ISERROR(HR15),"",IF(HR15&gt;=0.5,IF(K15&lt;&gt;"N",IF(ISBLANK(K15),HR15,IF(K15="B",HR15*1.5,IF(K15="O",HR15*1.5,IF(K15="P",HR15*1.5,"")))),IF(HR15&gt;=4,IF(HP15&lt;0,HP15+24,HP15),HR15)),""))</f>
        <v/>
      </c>
      <c r="HS57" s="45" t="str">
        <f>IF(HS55="","",HS55+1)</f>
        <v/>
      </c>
      <c r="HT57" s="25" t="str">
        <f>IF(HT55="","",HT55+1)</f>
        <v/>
      </c>
      <c r="HU57" s="382" t="str">
        <f t="shared" ref="HU57:HU71" si="18">IF(ISERROR(HN15),"",HN15)</f>
        <v/>
      </c>
      <c r="HV57" s="383"/>
      <c r="HW57" s="383"/>
      <c r="HX57" s="382" t="str">
        <f t="shared" ref="HX57:HX71" si="19">IF(ISERROR(HO15),"",HO15)</f>
        <v/>
      </c>
      <c r="HY57" s="383"/>
      <c r="HZ57" s="383"/>
      <c r="IA57" s="384"/>
      <c r="IB57" s="385" t="str">
        <f>IF(L15="","",L15)</f>
        <v/>
      </c>
      <c r="IC57" s="385"/>
      <c r="ID57" s="385"/>
      <c r="IE57" s="386"/>
      <c r="IF57" s="377" t="str">
        <f t="shared" si="11"/>
        <v/>
      </c>
      <c r="IG57" s="377"/>
      <c r="IH57" s="78" t="str">
        <f t="shared" si="12"/>
        <v/>
      </c>
      <c r="II57" s="377" t="str">
        <f t="shared" si="13"/>
        <v/>
      </c>
      <c r="IJ57" s="377"/>
      <c r="IK57" s="377" t="str">
        <f t="shared" si="14"/>
        <v/>
      </c>
      <c r="IL57" s="377"/>
      <c r="IM57" s="78" t="str">
        <f>IF($W$15="","",$W$15)</f>
        <v/>
      </c>
      <c r="IN57" s="377" t="str">
        <f t="shared" si="15"/>
        <v/>
      </c>
      <c r="IO57" s="377"/>
      <c r="IP57" s="79" t="str">
        <f t="shared" si="16"/>
        <v/>
      </c>
      <c r="IQ57" s="387" t="str">
        <f t="shared" ref="IQ57:IQ71" si="20">IF(ISBLANK(J15),IF(ISBLANK(AA15),"",AA15),IF(ISBLANK(AA15),CONCATENATE(J15," Min. Break.  "),CONCATENATE(J15," Min. Break.  ",AA15)))</f>
        <v/>
      </c>
      <c r="IR57" s="388"/>
      <c r="IS57" s="388"/>
      <c r="IT57" s="389"/>
      <c r="IU57" s="2" t="s">
        <v>44</v>
      </c>
      <c r="IV57" s="2" t="str">
        <f>IF(IB72="","",CONCATENATE("B - ",TEXT(IB72,"0.00"),"                         "))</f>
        <v/>
      </c>
    </row>
    <row r="58" spans="27:256" ht="24.75" customHeight="1" x14ac:dyDescent="0.25">
      <c r="AA58" s="88"/>
      <c r="HO58" s="79" t="str">
        <f t="shared" si="17"/>
        <v/>
      </c>
      <c r="HS58" s="80" t="str">
        <f>IF(HS57="","",HS57+1)</f>
        <v/>
      </c>
      <c r="HT58" s="25" t="str">
        <f>IF(HT57="","",HT57+1)</f>
        <v/>
      </c>
      <c r="HU58" s="382" t="str">
        <f t="shared" si="18"/>
        <v/>
      </c>
      <c r="HV58" s="383"/>
      <c r="HW58" s="383"/>
      <c r="HX58" s="382" t="str">
        <f t="shared" si="19"/>
        <v/>
      </c>
      <c r="HY58" s="383"/>
      <c r="HZ58" s="383"/>
      <c r="IA58" s="384"/>
      <c r="IB58" s="385" t="str">
        <f t="shared" ref="IB58:IB71" si="21">IF(L16="","",L16)</f>
        <v/>
      </c>
      <c r="IC58" s="385"/>
      <c r="ID58" s="385"/>
      <c r="IE58" s="386"/>
      <c r="IF58" s="377" t="str">
        <f t="shared" si="11"/>
        <v/>
      </c>
      <c r="IG58" s="377"/>
      <c r="IH58" s="78" t="str">
        <f t="shared" si="12"/>
        <v/>
      </c>
      <c r="II58" s="377" t="str">
        <f t="shared" si="13"/>
        <v/>
      </c>
      <c r="IJ58" s="377"/>
      <c r="IK58" s="377" t="str">
        <f t="shared" si="14"/>
        <v/>
      </c>
      <c r="IL58" s="377"/>
      <c r="IM58" s="78" t="str">
        <f>IF($W$16="","",$W$16)</f>
        <v/>
      </c>
      <c r="IN58" s="377" t="str">
        <f t="shared" si="15"/>
        <v/>
      </c>
      <c r="IO58" s="377"/>
      <c r="IP58" s="79" t="str">
        <f t="shared" si="16"/>
        <v/>
      </c>
      <c r="IQ58" s="387" t="str">
        <f t="shared" si="20"/>
        <v/>
      </c>
      <c r="IR58" s="388"/>
      <c r="IS58" s="388"/>
      <c r="IT58" s="389"/>
      <c r="IU58" s="2" t="s">
        <v>45</v>
      </c>
      <c r="IV58" s="2" t="str">
        <f>IF(IF72="","",CONCATENATE("O - ",IF(IF72*1.5-IF(IF74="",0,IF74)=0,"0 Comp Time",TEXT(IF72*1.5-IF(IF74="",0,IF74),"0.00")),"                         "))</f>
        <v/>
      </c>
    </row>
    <row r="59" spans="27:256" ht="24.75" customHeight="1" x14ac:dyDescent="0.25">
      <c r="AA59" s="88"/>
      <c r="HO59" s="79" t="str">
        <f t="shared" si="17"/>
        <v/>
      </c>
      <c r="HS59" s="80" t="str">
        <f t="shared" ref="HS59:HT71" si="22">IF(HS58="","",HS58+1)</f>
        <v/>
      </c>
      <c r="HT59" s="25" t="str">
        <f t="shared" si="22"/>
        <v/>
      </c>
      <c r="HU59" s="382" t="str">
        <f t="shared" si="18"/>
        <v/>
      </c>
      <c r="HV59" s="383"/>
      <c r="HW59" s="383"/>
      <c r="HX59" s="382" t="str">
        <f t="shared" si="19"/>
        <v/>
      </c>
      <c r="HY59" s="383"/>
      <c r="HZ59" s="383"/>
      <c r="IA59" s="384"/>
      <c r="IB59" s="385" t="str">
        <f t="shared" si="21"/>
        <v/>
      </c>
      <c r="IC59" s="385"/>
      <c r="ID59" s="385"/>
      <c r="IE59" s="386"/>
      <c r="IF59" s="377" t="str">
        <f t="shared" si="11"/>
        <v/>
      </c>
      <c r="IG59" s="377"/>
      <c r="IH59" s="78" t="str">
        <f t="shared" si="12"/>
        <v/>
      </c>
      <c r="II59" s="377" t="str">
        <f t="shared" si="13"/>
        <v/>
      </c>
      <c r="IJ59" s="377"/>
      <c r="IK59" s="390" t="str">
        <f t="shared" si="14"/>
        <v/>
      </c>
      <c r="IL59" s="386"/>
      <c r="IM59" s="78" t="str">
        <f>IF($W$17="","",$W$17)</f>
        <v/>
      </c>
      <c r="IN59" s="377" t="str">
        <f t="shared" si="15"/>
        <v/>
      </c>
      <c r="IO59" s="377"/>
      <c r="IP59" s="79" t="str">
        <f t="shared" si="16"/>
        <v/>
      </c>
      <c r="IQ59" s="387" t="str">
        <f t="shared" si="20"/>
        <v/>
      </c>
      <c r="IR59" s="388"/>
      <c r="IS59" s="388"/>
      <c r="IT59" s="389"/>
      <c r="IU59" s="2" t="s">
        <v>43</v>
      </c>
      <c r="IV59" s="2" t="str">
        <f>IF(IH72="","",CONCATENATE("P - ",IF(IH72*1.5-IF(IH74="",0,IH74)=0,"0 Comp Time",TEXT(IH72*1.5-IF(IH74="",0,IH74),"0.00")),"                         "))</f>
        <v/>
      </c>
    </row>
    <row r="60" spans="27:256" ht="24.75" customHeight="1" x14ac:dyDescent="0.25">
      <c r="AA60" s="88"/>
      <c r="HO60" s="79" t="str">
        <f t="shared" si="17"/>
        <v/>
      </c>
      <c r="HS60" s="80" t="str">
        <f t="shared" si="22"/>
        <v/>
      </c>
      <c r="HT60" s="25" t="str">
        <f t="shared" si="22"/>
        <v/>
      </c>
      <c r="HU60" s="382" t="str">
        <f t="shared" si="18"/>
        <v/>
      </c>
      <c r="HV60" s="383"/>
      <c r="HW60" s="383"/>
      <c r="HX60" s="382" t="str">
        <f t="shared" si="19"/>
        <v/>
      </c>
      <c r="HY60" s="383"/>
      <c r="HZ60" s="383"/>
      <c r="IA60" s="384"/>
      <c r="IB60" s="385" t="str">
        <f t="shared" si="21"/>
        <v/>
      </c>
      <c r="IC60" s="385"/>
      <c r="ID60" s="385"/>
      <c r="IE60" s="386"/>
      <c r="IF60" s="377" t="str">
        <f t="shared" si="11"/>
        <v/>
      </c>
      <c r="IG60" s="377"/>
      <c r="IH60" s="78" t="str">
        <f t="shared" si="12"/>
        <v/>
      </c>
      <c r="II60" s="377" t="str">
        <f t="shared" si="13"/>
        <v/>
      </c>
      <c r="IJ60" s="377"/>
      <c r="IK60" s="390" t="str">
        <f t="shared" si="14"/>
        <v/>
      </c>
      <c r="IL60" s="386"/>
      <c r="IM60" s="78" t="str">
        <f>IF($W$18="","",$W$18)</f>
        <v/>
      </c>
      <c r="IN60" s="377" t="str">
        <f t="shared" si="15"/>
        <v/>
      </c>
      <c r="IO60" s="377"/>
      <c r="IP60" s="79" t="str">
        <f t="shared" si="16"/>
        <v/>
      </c>
      <c r="IQ60" s="387" t="str">
        <f t="shared" si="20"/>
        <v/>
      </c>
      <c r="IR60" s="388"/>
      <c r="IS60" s="388"/>
      <c r="IT60" s="389"/>
      <c r="IU60" s="2" t="s">
        <v>46</v>
      </c>
    </row>
    <row r="61" spans="27:256" ht="24.75" customHeight="1" x14ac:dyDescent="0.25">
      <c r="AA61" s="88"/>
      <c r="HO61" s="79" t="str">
        <f t="shared" si="17"/>
        <v/>
      </c>
      <c r="HS61" s="80" t="str">
        <f t="shared" si="22"/>
        <v/>
      </c>
      <c r="HT61" s="25" t="str">
        <f t="shared" si="22"/>
        <v/>
      </c>
      <c r="HU61" s="382" t="str">
        <f t="shared" si="18"/>
        <v/>
      </c>
      <c r="HV61" s="383"/>
      <c r="HW61" s="383"/>
      <c r="HX61" s="382" t="str">
        <f t="shared" si="19"/>
        <v/>
      </c>
      <c r="HY61" s="383"/>
      <c r="HZ61" s="383"/>
      <c r="IA61" s="384"/>
      <c r="IB61" s="385" t="str">
        <f t="shared" si="21"/>
        <v/>
      </c>
      <c r="IC61" s="385"/>
      <c r="ID61" s="385"/>
      <c r="IE61" s="386"/>
      <c r="IF61" s="377" t="str">
        <f t="shared" si="11"/>
        <v/>
      </c>
      <c r="IG61" s="377"/>
      <c r="IH61" s="78" t="str">
        <f t="shared" si="12"/>
        <v/>
      </c>
      <c r="II61" s="377" t="str">
        <f t="shared" si="13"/>
        <v/>
      </c>
      <c r="IJ61" s="377"/>
      <c r="IK61" s="390" t="str">
        <f t="shared" si="14"/>
        <v/>
      </c>
      <c r="IL61" s="386"/>
      <c r="IM61" s="78" t="str">
        <f>IF($W$19="","",$W$19)</f>
        <v/>
      </c>
      <c r="IN61" s="377" t="str">
        <f t="shared" si="15"/>
        <v/>
      </c>
      <c r="IO61" s="377"/>
      <c r="IP61" s="79" t="str">
        <f t="shared" si="16"/>
        <v/>
      </c>
      <c r="IQ61" s="387" t="str">
        <f t="shared" si="20"/>
        <v/>
      </c>
      <c r="IR61" s="388"/>
      <c r="IS61" s="388"/>
      <c r="IT61" s="389"/>
      <c r="IU61" s="2" t="s">
        <v>47</v>
      </c>
    </row>
    <row r="62" spans="27:256" ht="24.75" customHeight="1" x14ac:dyDescent="0.25">
      <c r="AA62" s="88"/>
      <c r="HO62" s="79" t="str">
        <f t="shared" si="17"/>
        <v/>
      </c>
      <c r="HS62" s="80" t="str">
        <f t="shared" si="22"/>
        <v/>
      </c>
      <c r="HT62" s="25" t="str">
        <f t="shared" si="22"/>
        <v/>
      </c>
      <c r="HU62" s="382" t="str">
        <f t="shared" si="18"/>
        <v/>
      </c>
      <c r="HV62" s="383"/>
      <c r="HW62" s="383"/>
      <c r="HX62" s="382" t="str">
        <f t="shared" si="19"/>
        <v/>
      </c>
      <c r="HY62" s="383"/>
      <c r="HZ62" s="383"/>
      <c r="IA62" s="384"/>
      <c r="IB62" s="385" t="str">
        <f t="shared" si="21"/>
        <v/>
      </c>
      <c r="IC62" s="385"/>
      <c r="ID62" s="385"/>
      <c r="IE62" s="386"/>
      <c r="IF62" s="377" t="str">
        <f t="shared" si="11"/>
        <v/>
      </c>
      <c r="IG62" s="377"/>
      <c r="IH62" s="78" t="str">
        <f t="shared" si="12"/>
        <v/>
      </c>
      <c r="II62" s="377" t="str">
        <f t="shared" si="13"/>
        <v/>
      </c>
      <c r="IJ62" s="377"/>
      <c r="IK62" s="390" t="str">
        <f t="shared" si="14"/>
        <v/>
      </c>
      <c r="IL62" s="386"/>
      <c r="IM62" s="78" t="str">
        <f>IF($W$20="","",$W$20)</f>
        <v/>
      </c>
      <c r="IN62" s="377" t="str">
        <f t="shared" si="15"/>
        <v/>
      </c>
      <c r="IO62" s="377"/>
      <c r="IP62" s="79" t="str">
        <f t="shared" si="16"/>
        <v/>
      </c>
      <c r="IQ62" s="387" t="str">
        <f t="shared" si="20"/>
        <v/>
      </c>
      <c r="IR62" s="388"/>
      <c r="IS62" s="388"/>
      <c r="IT62" s="389"/>
      <c r="IU62" s="2" t="s">
        <v>48</v>
      </c>
      <c r="IV62" s="2" t="str">
        <f>IF(HO72="","",CONCATENATE("N - ",TEXT(HO72,"0.00"),"                         "))</f>
        <v/>
      </c>
    </row>
    <row r="63" spans="27:256" ht="24.75" customHeight="1" x14ac:dyDescent="0.25">
      <c r="AA63" s="88"/>
      <c r="HO63" s="79" t="str">
        <f t="shared" si="17"/>
        <v/>
      </c>
      <c r="HS63" s="80" t="str">
        <f t="shared" si="22"/>
        <v/>
      </c>
      <c r="HT63" s="25" t="str">
        <f t="shared" si="22"/>
        <v/>
      </c>
      <c r="HU63" s="382" t="str">
        <f t="shared" si="18"/>
        <v/>
      </c>
      <c r="HV63" s="383"/>
      <c r="HW63" s="383"/>
      <c r="HX63" s="382" t="str">
        <f t="shared" si="19"/>
        <v/>
      </c>
      <c r="HY63" s="383"/>
      <c r="HZ63" s="383"/>
      <c r="IA63" s="384"/>
      <c r="IB63" s="385" t="str">
        <f t="shared" si="21"/>
        <v/>
      </c>
      <c r="IC63" s="385"/>
      <c r="ID63" s="385"/>
      <c r="IE63" s="386"/>
      <c r="IF63" s="377" t="str">
        <f t="shared" si="11"/>
        <v/>
      </c>
      <c r="IG63" s="377"/>
      <c r="IH63" s="78" t="str">
        <f t="shared" si="12"/>
        <v/>
      </c>
      <c r="II63" s="377" t="str">
        <f t="shared" si="13"/>
        <v/>
      </c>
      <c r="IJ63" s="377"/>
      <c r="IK63" s="390" t="str">
        <f t="shared" si="14"/>
        <v/>
      </c>
      <c r="IL63" s="386"/>
      <c r="IM63" s="78" t="str">
        <f>IF($W$21="","",$W$21)</f>
        <v/>
      </c>
      <c r="IN63" s="377" t="str">
        <f t="shared" si="15"/>
        <v/>
      </c>
      <c r="IO63" s="377"/>
      <c r="IP63" s="79" t="str">
        <f t="shared" si="16"/>
        <v/>
      </c>
      <c r="IQ63" s="387" t="str">
        <f t="shared" si="20"/>
        <v/>
      </c>
      <c r="IR63" s="388"/>
      <c r="IS63" s="388"/>
      <c r="IT63" s="389"/>
      <c r="IU63" s="2" t="s">
        <v>49</v>
      </c>
      <c r="IV63" s="2" t="str">
        <f>IF(IP72="","",CONCATENATE("S - ",TEXT(IP72,"0.00")))</f>
        <v/>
      </c>
    </row>
    <row r="64" spans="27:256" ht="24.75" customHeight="1" x14ac:dyDescent="0.25">
      <c r="AA64" s="88"/>
      <c r="HO64" s="79" t="str">
        <f t="shared" si="17"/>
        <v/>
      </c>
      <c r="HS64" s="80" t="str">
        <f t="shared" si="22"/>
        <v/>
      </c>
      <c r="HT64" s="25" t="str">
        <f t="shared" si="22"/>
        <v/>
      </c>
      <c r="HU64" s="382" t="str">
        <f t="shared" si="18"/>
        <v/>
      </c>
      <c r="HV64" s="383"/>
      <c r="HW64" s="383"/>
      <c r="HX64" s="382" t="str">
        <f t="shared" si="19"/>
        <v/>
      </c>
      <c r="HY64" s="383"/>
      <c r="HZ64" s="383"/>
      <c r="IA64" s="384"/>
      <c r="IB64" s="385" t="str">
        <f t="shared" si="21"/>
        <v/>
      </c>
      <c r="IC64" s="385"/>
      <c r="ID64" s="385"/>
      <c r="IE64" s="386"/>
      <c r="IF64" s="377" t="str">
        <f t="shared" si="11"/>
        <v/>
      </c>
      <c r="IG64" s="377"/>
      <c r="IH64" s="78" t="str">
        <f t="shared" si="12"/>
        <v/>
      </c>
      <c r="II64" s="377" t="str">
        <f t="shared" si="13"/>
        <v/>
      </c>
      <c r="IJ64" s="377"/>
      <c r="IK64" s="390" t="str">
        <f t="shared" si="14"/>
        <v/>
      </c>
      <c r="IL64" s="386"/>
      <c r="IM64" s="78" t="str">
        <f>IF($W$22="","",$W$22)</f>
        <v/>
      </c>
      <c r="IN64" s="377" t="str">
        <f t="shared" si="15"/>
        <v/>
      </c>
      <c r="IO64" s="377"/>
      <c r="IP64" s="79" t="str">
        <f t="shared" si="16"/>
        <v/>
      </c>
      <c r="IQ64" s="387" t="str">
        <f t="shared" si="20"/>
        <v/>
      </c>
      <c r="IR64" s="388"/>
      <c r="IS64" s="388"/>
      <c r="IT64" s="389"/>
    </row>
    <row r="65" spans="27:254" ht="24.75" customHeight="1" x14ac:dyDescent="0.25">
      <c r="AA65" s="88"/>
      <c r="HO65" s="79" t="str">
        <f t="shared" si="17"/>
        <v/>
      </c>
      <c r="HS65" s="80" t="str">
        <f t="shared" si="22"/>
        <v/>
      </c>
      <c r="HT65" s="25" t="str">
        <f t="shared" si="22"/>
        <v/>
      </c>
      <c r="HU65" s="382" t="str">
        <f t="shared" si="18"/>
        <v/>
      </c>
      <c r="HV65" s="383"/>
      <c r="HW65" s="383"/>
      <c r="HX65" s="382" t="str">
        <f t="shared" si="19"/>
        <v/>
      </c>
      <c r="HY65" s="383"/>
      <c r="HZ65" s="383"/>
      <c r="IA65" s="384"/>
      <c r="IB65" s="385" t="str">
        <f t="shared" si="21"/>
        <v/>
      </c>
      <c r="IC65" s="385"/>
      <c r="ID65" s="385"/>
      <c r="IE65" s="386"/>
      <c r="IF65" s="377" t="str">
        <f t="shared" si="11"/>
        <v/>
      </c>
      <c r="IG65" s="377"/>
      <c r="IH65" s="78" t="str">
        <f t="shared" si="12"/>
        <v/>
      </c>
      <c r="II65" s="377" t="str">
        <f t="shared" si="13"/>
        <v/>
      </c>
      <c r="IJ65" s="377"/>
      <c r="IK65" s="390" t="str">
        <f t="shared" si="14"/>
        <v/>
      </c>
      <c r="IL65" s="386"/>
      <c r="IM65" s="78" t="str">
        <f>IF($W$23="","",$W$23)</f>
        <v/>
      </c>
      <c r="IN65" s="377" t="str">
        <f t="shared" si="15"/>
        <v/>
      </c>
      <c r="IO65" s="377"/>
      <c r="IP65" s="79" t="str">
        <f t="shared" si="16"/>
        <v/>
      </c>
      <c r="IQ65" s="387" t="str">
        <f t="shared" si="20"/>
        <v/>
      </c>
      <c r="IR65" s="388"/>
      <c r="IS65" s="388"/>
      <c r="IT65" s="389"/>
    </row>
    <row r="66" spans="27:254" ht="24.75" customHeight="1" x14ac:dyDescent="0.25">
      <c r="AA66" s="88"/>
      <c r="HO66" s="79" t="str">
        <f t="shared" si="17"/>
        <v/>
      </c>
      <c r="HS66" s="80" t="str">
        <f t="shared" si="22"/>
        <v/>
      </c>
      <c r="HT66" s="25" t="str">
        <f t="shared" si="22"/>
        <v/>
      </c>
      <c r="HU66" s="382" t="str">
        <f t="shared" si="18"/>
        <v/>
      </c>
      <c r="HV66" s="383"/>
      <c r="HW66" s="383"/>
      <c r="HX66" s="382" t="str">
        <f t="shared" si="19"/>
        <v/>
      </c>
      <c r="HY66" s="383"/>
      <c r="HZ66" s="383"/>
      <c r="IA66" s="384"/>
      <c r="IB66" s="385" t="str">
        <f t="shared" si="21"/>
        <v/>
      </c>
      <c r="IC66" s="385"/>
      <c r="ID66" s="385"/>
      <c r="IE66" s="386"/>
      <c r="IF66" s="377" t="str">
        <f t="shared" si="11"/>
        <v/>
      </c>
      <c r="IG66" s="377"/>
      <c r="IH66" s="78" t="str">
        <f t="shared" si="12"/>
        <v/>
      </c>
      <c r="II66" s="377" t="str">
        <f t="shared" si="13"/>
        <v/>
      </c>
      <c r="IJ66" s="377"/>
      <c r="IK66" s="390" t="str">
        <f t="shared" si="14"/>
        <v/>
      </c>
      <c r="IL66" s="386"/>
      <c r="IM66" s="78" t="str">
        <f>IF($W$24="","",$W$24)</f>
        <v/>
      </c>
      <c r="IN66" s="377" t="str">
        <f t="shared" si="15"/>
        <v/>
      </c>
      <c r="IO66" s="377"/>
      <c r="IP66" s="79" t="str">
        <f t="shared" si="16"/>
        <v/>
      </c>
      <c r="IQ66" s="387" t="str">
        <f t="shared" si="20"/>
        <v/>
      </c>
      <c r="IR66" s="388"/>
      <c r="IS66" s="388"/>
      <c r="IT66" s="389"/>
    </row>
    <row r="67" spans="27:254" ht="24.75" customHeight="1" x14ac:dyDescent="0.25">
      <c r="AA67" s="88"/>
      <c r="HO67" s="79" t="str">
        <f t="shared" si="17"/>
        <v/>
      </c>
      <c r="HS67" s="80" t="str">
        <f t="shared" si="22"/>
        <v/>
      </c>
      <c r="HT67" s="25" t="str">
        <f t="shared" si="22"/>
        <v/>
      </c>
      <c r="HU67" s="382" t="str">
        <f t="shared" si="18"/>
        <v/>
      </c>
      <c r="HV67" s="383"/>
      <c r="HW67" s="383"/>
      <c r="HX67" s="382" t="str">
        <f t="shared" si="19"/>
        <v/>
      </c>
      <c r="HY67" s="383"/>
      <c r="HZ67" s="383"/>
      <c r="IA67" s="384"/>
      <c r="IB67" s="385" t="str">
        <f t="shared" si="21"/>
        <v/>
      </c>
      <c r="IC67" s="385"/>
      <c r="ID67" s="385"/>
      <c r="IE67" s="386"/>
      <c r="IF67" s="377" t="str">
        <f t="shared" si="11"/>
        <v/>
      </c>
      <c r="IG67" s="377"/>
      <c r="IH67" s="78" t="str">
        <f t="shared" si="12"/>
        <v/>
      </c>
      <c r="II67" s="377" t="str">
        <f t="shared" si="13"/>
        <v/>
      </c>
      <c r="IJ67" s="377"/>
      <c r="IK67" s="390" t="str">
        <f t="shared" si="14"/>
        <v/>
      </c>
      <c r="IL67" s="386"/>
      <c r="IM67" s="78" t="str">
        <f>IF($W$25="","",$W$25)</f>
        <v/>
      </c>
      <c r="IN67" s="377" t="str">
        <f t="shared" si="15"/>
        <v/>
      </c>
      <c r="IO67" s="377"/>
      <c r="IP67" s="79" t="str">
        <f t="shared" si="16"/>
        <v/>
      </c>
      <c r="IQ67" s="387" t="str">
        <f t="shared" si="20"/>
        <v/>
      </c>
      <c r="IR67" s="388"/>
      <c r="IS67" s="388"/>
      <c r="IT67" s="389"/>
    </row>
    <row r="68" spans="27:254" ht="24.75" customHeight="1" x14ac:dyDescent="0.25">
      <c r="AA68" s="88"/>
      <c r="HO68" s="79" t="str">
        <f t="shared" si="17"/>
        <v/>
      </c>
      <c r="HS68" s="80" t="str">
        <f t="shared" si="22"/>
        <v/>
      </c>
      <c r="HT68" s="25" t="str">
        <f t="shared" si="22"/>
        <v/>
      </c>
      <c r="HU68" s="382" t="str">
        <f t="shared" si="18"/>
        <v/>
      </c>
      <c r="HV68" s="383"/>
      <c r="HW68" s="383"/>
      <c r="HX68" s="382" t="str">
        <f t="shared" si="19"/>
        <v/>
      </c>
      <c r="HY68" s="383"/>
      <c r="HZ68" s="383"/>
      <c r="IA68" s="384"/>
      <c r="IB68" s="385" t="str">
        <f t="shared" si="21"/>
        <v/>
      </c>
      <c r="IC68" s="385"/>
      <c r="ID68" s="385"/>
      <c r="IE68" s="386"/>
      <c r="IF68" s="377" t="str">
        <f t="shared" si="11"/>
        <v/>
      </c>
      <c r="IG68" s="377"/>
      <c r="IH68" s="78" t="str">
        <f t="shared" si="12"/>
        <v/>
      </c>
      <c r="II68" s="377" t="str">
        <f t="shared" si="13"/>
        <v/>
      </c>
      <c r="IJ68" s="377"/>
      <c r="IK68" s="390" t="str">
        <f t="shared" si="14"/>
        <v/>
      </c>
      <c r="IL68" s="386"/>
      <c r="IM68" s="78" t="str">
        <f>IF($W$26="","",$W$26)</f>
        <v/>
      </c>
      <c r="IN68" s="377" t="str">
        <f t="shared" si="15"/>
        <v/>
      </c>
      <c r="IO68" s="377"/>
      <c r="IP68" s="79" t="str">
        <f t="shared" si="16"/>
        <v/>
      </c>
      <c r="IQ68" s="387" t="str">
        <f t="shared" si="20"/>
        <v/>
      </c>
      <c r="IR68" s="388"/>
      <c r="IS68" s="388"/>
      <c r="IT68" s="389"/>
    </row>
    <row r="69" spans="27:254" ht="24.75" customHeight="1" x14ac:dyDescent="0.25">
      <c r="AA69" s="88"/>
      <c r="HO69" s="79" t="str">
        <f t="shared" si="17"/>
        <v/>
      </c>
      <c r="HS69" s="80" t="str">
        <f t="shared" si="22"/>
        <v/>
      </c>
      <c r="HT69" s="25" t="str">
        <f t="shared" si="22"/>
        <v/>
      </c>
      <c r="HU69" s="382" t="str">
        <f t="shared" si="18"/>
        <v/>
      </c>
      <c r="HV69" s="383"/>
      <c r="HW69" s="383"/>
      <c r="HX69" s="382" t="str">
        <f t="shared" si="19"/>
        <v/>
      </c>
      <c r="HY69" s="383"/>
      <c r="HZ69" s="383"/>
      <c r="IA69" s="384"/>
      <c r="IB69" s="385" t="str">
        <f t="shared" si="21"/>
        <v/>
      </c>
      <c r="IC69" s="385"/>
      <c r="ID69" s="385"/>
      <c r="IE69" s="386"/>
      <c r="IF69" s="377" t="str">
        <f t="shared" si="11"/>
        <v/>
      </c>
      <c r="IG69" s="377"/>
      <c r="IH69" s="78" t="str">
        <f t="shared" si="12"/>
        <v/>
      </c>
      <c r="II69" s="377" t="str">
        <f t="shared" si="13"/>
        <v/>
      </c>
      <c r="IJ69" s="377"/>
      <c r="IK69" s="390" t="str">
        <f t="shared" si="14"/>
        <v/>
      </c>
      <c r="IL69" s="386"/>
      <c r="IM69" s="78" t="str">
        <f>IF($W$27="","",$W$27)</f>
        <v/>
      </c>
      <c r="IN69" s="377" t="str">
        <f t="shared" si="15"/>
        <v/>
      </c>
      <c r="IO69" s="377"/>
      <c r="IP69" s="79" t="str">
        <f t="shared" si="16"/>
        <v/>
      </c>
      <c r="IQ69" s="387" t="str">
        <f t="shared" si="20"/>
        <v/>
      </c>
      <c r="IR69" s="388"/>
      <c r="IS69" s="388"/>
      <c r="IT69" s="389"/>
    </row>
    <row r="70" spans="27:254" ht="24.75" customHeight="1" x14ac:dyDescent="0.25">
      <c r="AA70" s="88"/>
      <c r="HO70" s="79" t="str">
        <f t="shared" si="17"/>
        <v/>
      </c>
      <c r="HS70" s="80" t="str">
        <f t="shared" si="22"/>
        <v/>
      </c>
      <c r="HT70" s="25" t="str">
        <f t="shared" si="22"/>
        <v/>
      </c>
      <c r="HU70" s="382" t="str">
        <f t="shared" si="18"/>
        <v/>
      </c>
      <c r="HV70" s="383"/>
      <c r="HW70" s="383"/>
      <c r="HX70" s="382" t="str">
        <f t="shared" si="19"/>
        <v/>
      </c>
      <c r="HY70" s="383"/>
      <c r="HZ70" s="383"/>
      <c r="IA70" s="384"/>
      <c r="IB70" s="385" t="str">
        <f t="shared" si="21"/>
        <v/>
      </c>
      <c r="IC70" s="385"/>
      <c r="ID70" s="385"/>
      <c r="IE70" s="386"/>
      <c r="IF70" s="377" t="str">
        <f t="shared" si="11"/>
        <v/>
      </c>
      <c r="IG70" s="377"/>
      <c r="IH70" s="78" t="str">
        <f t="shared" si="12"/>
        <v/>
      </c>
      <c r="II70" s="377" t="str">
        <f t="shared" si="13"/>
        <v/>
      </c>
      <c r="IJ70" s="377"/>
      <c r="IK70" s="390" t="str">
        <f t="shared" si="14"/>
        <v/>
      </c>
      <c r="IL70" s="386"/>
      <c r="IM70" s="78" t="str">
        <f>IF($W$28="","",$W$28)</f>
        <v/>
      </c>
      <c r="IN70" s="377" t="str">
        <f t="shared" si="15"/>
        <v/>
      </c>
      <c r="IO70" s="377"/>
      <c r="IP70" s="79" t="str">
        <f t="shared" si="16"/>
        <v/>
      </c>
      <c r="IQ70" s="387" t="str">
        <f t="shared" si="20"/>
        <v/>
      </c>
      <c r="IR70" s="388"/>
      <c r="IS70" s="388"/>
      <c r="IT70" s="389"/>
    </row>
    <row r="71" spans="27:254" ht="24.75" customHeight="1" x14ac:dyDescent="0.25">
      <c r="AA71" s="88"/>
      <c r="HO71" s="79" t="str">
        <f t="shared" si="17"/>
        <v/>
      </c>
      <c r="HS71" s="81"/>
      <c r="HT71" s="25" t="str">
        <f t="shared" si="22"/>
        <v/>
      </c>
      <c r="HU71" s="382" t="str">
        <f t="shared" si="18"/>
        <v/>
      </c>
      <c r="HV71" s="383"/>
      <c r="HW71" s="383"/>
      <c r="HX71" s="382" t="str">
        <f t="shared" si="19"/>
        <v/>
      </c>
      <c r="HY71" s="383"/>
      <c r="HZ71" s="383"/>
      <c r="IA71" s="384"/>
      <c r="IB71" s="385" t="str">
        <f t="shared" si="21"/>
        <v/>
      </c>
      <c r="IC71" s="385"/>
      <c r="ID71" s="385"/>
      <c r="IE71" s="386"/>
      <c r="IF71" s="377" t="str">
        <f t="shared" si="11"/>
        <v/>
      </c>
      <c r="IG71" s="377"/>
      <c r="IH71" s="78" t="str">
        <f t="shared" si="12"/>
        <v/>
      </c>
      <c r="II71" s="377" t="str">
        <f t="shared" si="13"/>
        <v/>
      </c>
      <c r="IJ71" s="377"/>
      <c r="IK71" s="390" t="str">
        <f t="shared" si="14"/>
        <v/>
      </c>
      <c r="IL71" s="386"/>
      <c r="IM71" s="78" t="str">
        <f>IF($W$29="","",$W$29)</f>
        <v/>
      </c>
      <c r="IN71" s="377" t="str">
        <f t="shared" si="15"/>
        <v/>
      </c>
      <c r="IO71" s="377"/>
      <c r="IP71" s="79" t="str">
        <f t="shared" si="16"/>
        <v/>
      </c>
      <c r="IQ71" s="387" t="str">
        <f t="shared" si="20"/>
        <v/>
      </c>
      <c r="IR71" s="388"/>
      <c r="IS71" s="388"/>
      <c r="IT71" s="389"/>
    </row>
    <row r="72" spans="27:254" ht="9" customHeight="1" x14ac:dyDescent="0.2">
      <c r="AA72" s="398"/>
      <c r="HO72" s="428" t="str">
        <f>IF(SUM(HO56:HO71)=0,"",SUM(HO56:HO71))</f>
        <v/>
      </c>
      <c r="HS72" s="277" t="s">
        <v>18</v>
      </c>
      <c r="HT72" s="278"/>
      <c r="HU72" s="278"/>
      <c r="HV72" s="278"/>
      <c r="HW72" s="278"/>
      <c r="HX72" s="278"/>
      <c r="HY72" s="278"/>
      <c r="HZ72" s="278"/>
      <c r="IA72" s="393"/>
      <c r="IB72" s="397" t="str">
        <f>IF(L30="","",L30)</f>
        <v/>
      </c>
      <c r="IC72" s="397"/>
      <c r="ID72" s="397"/>
      <c r="IE72" s="397"/>
      <c r="IF72" s="391" t="str">
        <f t="shared" si="11"/>
        <v/>
      </c>
      <c r="IG72" s="391"/>
      <c r="IH72" s="391" t="str">
        <f t="shared" si="12"/>
        <v/>
      </c>
      <c r="II72" s="391" t="str">
        <f t="shared" si="13"/>
        <v/>
      </c>
      <c r="IJ72" s="391"/>
      <c r="IK72" s="391" t="str">
        <f t="shared" si="14"/>
        <v/>
      </c>
      <c r="IL72" s="391"/>
      <c r="IM72" s="391" t="str">
        <f>IF($W$30="","",$W$30)</f>
        <v/>
      </c>
      <c r="IN72" s="391" t="str">
        <f t="shared" si="15"/>
        <v/>
      </c>
      <c r="IO72" s="391"/>
      <c r="IP72" s="397" t="str">
        <f>IF(ISBLANK(Z30),"",Z30)</f>
        <v/>
      </c>
      <c r="IQ72" s="425" t="s">
        <v>19</v>
      </c>
      <c r="IR72" s="426"/>
      <c r="IS72" s="426"/>
      <c r="IT72" s="427"/>
    </row>
    <row r="73" spans="27:254" ht="15.75" customHeight="1" thickBot="1" x14ac:dyDescent="0.25">
      <c r="AA73" s="398"/>
      <c r="HO73" s="428"/>
      <c r="HS73" s="394"/>
      <c r="HT73" s="395"/>
      <c r="HU73" s="395"/>
      <c r="HV73" s="395"/>
      <c r="HW73" s="395"/>
      <c r="HX73" s="395"/>
      <c r="HY73" s="395"/>
      <c r="HZ73" s="395"/>
      <c r="IA73" s="396"/>
      <c r="IB73" s="398"/>
      <c r="IC73" s="398"/>
      <c r="ID73" s="398"/>
      <c r="IE73" s="398"/>
      <c r="IF73" s="392"/>
      <c r="IG73" s="392"/>
      <c r="IH73" s="392"/>
      <c r="II73" s="392"/>
      <c r="IJ73" s="392"/>
      <c r="IK73" s="392"/>
      <c r="IL73" s="392"/>
      <c r="IM73" s="392"/>
      <c r="IN73" s="392"/>
      <c r="IO73" s="392"/>
      <c r="IP73" s="398"/>
      <c r="IQ73" s="464" t="str">
        <f>IF(AA31="","",AA31)</f>
        <v/>
      </c>
      <c r="IR73" s="398"/>
      <c r="IS73" s="398"/>
      <c r="IT73" s="465"/>
    </row>
    <row r="74" spans="27:254" ht="9" customHeight="1" thickTop="1" x14ac:dyDescent="0.2">
      <c r="HS74" s="419" t="s">
        <v>26</v>
      </c>
      <c r="HT74" s="420"/>
      <c r="HU74" s="420"/>
      <c r="HV74" s="420"/>
      <c r="HW74" s="420"/>
      <c r="HX74" s="420"/>
      <c r="HY74" s="420"/>
      <c r="HZ74" s="421"/>
      <c r="IA74" s="34"/>
      <c r="IB74" s="399"/>
      <c r="IC74" s="400"/>
      <c r="ID74" s="400"/>
      <c r="IE74" s="400"/>
      <c r="IF74" s="403" t="str">
        <f>IF(P32="","",P32)</f>
        <v/>
      </c>
      <c r="IG74" s="403"/>
      <c r="IH74" s="403" t="str">
        <f>IF(R32="","",R32)</f>
        <v/>
      </c>
      <c r="II74" s="405"/>
      <c r="IJ74" s="405"/>
      <c r="IK74" s="295"/>
      <c r="IL74" s="295"/>
      <c r="IM74" s="295"/>
      <c r="IN74" s="405"/>
      <c r="IO74" s="405"/>
      <c r="IP74" s="411"/>
      <c r="IQ74" s="413" t="s">
        <v>27</v>
      </c>
      <c r="IR74" s="414"/>
      <c r="IS74" s="414"/>
      <c r="IT74" s="415"/>
    </row>
    <row r="75" spans="27:254" ht="15.75" customHeight="1" thickBot="1" x14ac:dyDescent="0.25">
      <c r="HS75" s="422"/>
      <c r="HT75" s="423"/>
      <c r="HU75" s="423"/>
      <c r="HV75" s="423"/>
      <c r="HW75" s="423"/>
      <c r="HX75" s="423"/>
      <c r="HY75" s="423"/>
      <c r="HZ75" s="424"/>
      <c r="IA75" s="82"/>
      <c r="IB75" s="401"/>
      <c r="IC75" s="402"/>
      <c r="ID75" s="402"/>
      <c r="IE75" s="402"/>
      <c r="IF75" s="404"/>
      <c r="IG75" s="404"/>
      <c r="IH75" s="404"/>
      <c r="II75" s="406"/>
      <c r="IJ75" s="406"/>
      <c r="IK75" s="297"/>
      <c r="IL75" s="297"/>
      <c r="IM75" s="297"/>
      <c r="IN75" s="406"/>
      <c r="IO75" s="406"/>
      <c r="IP75" s="412"/>
      <c r="IQ75" s="416" t="str">
        <f>IF(AA33="","",AA33)</f>
        <v/>
      </c>
      <c r="IR75" s="417"/>
      <c r="IS75" s="417"/>
      <c r="IT75" s="418"/>
    </row>
    <row r="76" spans="27:254" ht="7.5" customHeight="1" thickTop="1" thickBot="1" x14ac:dyDescent="0.25">
      <c r="IB76" s="303" t="s">
        <v>28</v>
      </c>
      <c r="IC76" s="304"/>
      <c r="ID76" s="304"/>
      <c r="IE76" s="305"/>
      <c r="IF76" s="306" t="s">
        <v>29</v>
      </c>
      <c r="IG76" s="306"/>
      <c r="IH76" s="35" t="s">
        <v>30</v>
      </c>
      <c r="II76" s="307" t="s">
        <v>31</v>
      </c>
      <c r="IJ76" s="308"/>
      <c r="IK76" s="306" t="s">
        <v>32</v>
      </c>
      <c r="IL76" s="306"/>
      <c r="IM76" s="35" t="s">
        <v>33</v>
      </c>
      <c r="IN76" s="306"/>
      <c r="IO76" s="306"/>
      <c r="IP76" s="35" t="s">
        <v>34</v>
      </c>
    </row>
    <row r="77" spans="27:254" ht="7.5" customHeight="1" thickTop="1" thickBot="1" x14ac:dyDescent="0.25"/>
    <row r="78" spans="27:254" ht="14.25" customHeight="1" thickTop="1" x14ac:dyDescent="0.2">
      <c r="HS78" s="143" t="s">
        <v>36</v>
      </c>
      <c r="HT78" s="144"/>
      <c r="HU78" s="144"/>
      <c r="HV78" s="144"/>
      <c r="HW78" s="144"/>
      <c r="HX78" s="144"/>
      <c r="HY78" s="144"/>
      <c r="HZ78" s="144"/>
      <c r="IA78" s="144"/>
      <c r="IB78" s="144"/>
      <c r="IC78" s="144"/>
      <c r="ID78" s="144"/>
      <c r="IE78" s="144"/>
      <c r="IF78" s="144"/>
      <c r="IG78" s="322" t="s">
        <v>37</v>
      </c>
      <c r="IH78" s="323"/>
      <c r="II78" s="323"/>
      <c r="IJ78" s="323"/>
      <c r="IK78" s="323"/>
      <c r="IL78" s="323"/>
      <c r="IM78" s="323"/>
      <c r="IN78" s="323"/>
      <c r="IO78" s="323"/>
      <c r="IP78" s="323"/>
      <c r="IQ78" s="323"/>
      <c r="IR78" s="323"/>
      <c r="IS78" s="323"/>
      <c r="IT78" s="324"/>
    </row>
    <row r="79" spans="27:254" ht="10.5" customHeight="1" x14ac:dyDescent="0.2">
      <c r="HS79" s="145" t="s">
        <v>61</v>
      </c>
      <c r="HT79" s="146"/>
      <c r="HU79" s="146"/>
      <c r="HV79" s="146"/>
      <c r="HW79" s="146"/>
      <c r="HX79" s="146" t="s">
        <v>62</v>
      </c>
      <c r="HY79" s="146"/>
      <c r="HZ79" s="146"/>
      <c r="IA79" s="146"/>
      <c r="IB79" s="146"/>
      <c r="IC79" s="146"/>
      <c r="ID79" s="146"/>
      <c r="IE79" s="146"/>
      <c r="IF79" s="146"/>
      <c r="IG79" s="325"/>
      <c r="IH79" s="326"/>
      <c r="II79" s="326"/>
      <c r="IJ79" s="326"/>
      <c r="IK79" s="326"/>
      <c r="IL79" s="326"/>
      <c r="IM79" s="326"/>
      <c r="IN79" s="326"/>
      <c r="IO79" s="326"/>
      <c r="IP79" s="326"/>
      <c r="IQ79" s="326"/>
      <c r="IR79" s="326"/>
      <c r="IS79" s="326"/>
      <c r="IT79" s="327"/>
    </row>
    <row r="80" spans="27:254" ht="10.5" customHeight="1" x14ac:dyDescent="0.2">
      <c r="HS80" s="145"/>
      <c r="HT80" s="146"/>
      <c r="HU80" s="146"/>
      <c r="HV80" s="146"/>
      <c r="HW80" s="146"/>
      <c r="HX80" s="146"/>
      <c r="HY80" s="146"/>
      <c r="HZ80" s="146"/>
      <c r="IA80" s="146"/>
      <c r="IB80" s="146"/>
      <c r="IC80" s="146"/>
      <c r="ID80" s="146"/>
      <c r="IE80" s="146"/>
      <c r="IF80" s="146"/>
      <c r="IG80" s="131"/>
      <c r="IH80" s="328">
        <f ca="1">NOW()</f>
        <v>42452.32817685185</v>
      </c>
      <c r="II80" s="328"/>
      <c r="IJ80" s="328"/>
      <c r="IK80" s="328"/>
      <c r="IL80" s="328"/>
      <c r="IM80" s="122"/>
      <c r="IN80" s="135"/>
      <c r="IO80" s="135"/>
      <c r="IP80" s="135"/>
      <c r="IQ80" s="135"/>
      <c r="IR80" s="135"/>
      <c r="IS80" s="135"/>
      <c r="IT80" s="136"/>
    </row>
    <row r="81" spans="227:254" ht="5.25" customHeight="1" x14ac:dyDescent="0.2">
      <c r="HS81" s="317" t="str">
        <f>IF(ISBLANK(A38), "", A38)</f>
        <v/>
      </c>
      <c r="HT81" s="318"/>
      <c r="HU81" s="318"/>
      <c r="HV81" s="318"/>
      <c r="HW81" s="318"/>
      <c r="HX81" s="319" t="str">
        <f>IF(ISBLANK(G38), "", G38)</f>
        <v/>
      </c>
      <c r="HY81" s="319"/>
      <c r="HZ81" s="319"/>
      <c r="IA81" s="319"/>
      <c r="IB81" s="319"/>
      <c r="IC81" s="319"/>
      <c r="ID81" s="319"/>
      <c r="IE81" s="319"/>
      <c r="IF81" s="319"/>
      <c r="IG81" s="132"/>
      <c r="IH81" s="328"/>
      <c r="II81" s="328"/>
      <c r="IJ81" s="328"/>
      <c r="IK81" s="328"/>
      <c r="IL81" s="328"/>
      <c r="IM81" s="122"/>
      <c r="IN81" s="135"/>
      <c r="IO81" s="135"/>
      <c r="IP81" s="135"/>
      <c r="IQ81" s="135"/>
      <c r="IR81" s="135"/>
      <c r="IS81" s="135"/>
      <c r="IT81" s="136"/>
    </row>
    <row r="82" spans="227:254" ht="7.5" customHeight="1" x14ac:dyDescent="0.2">
      <c r="HS82" s="317"/>
      <c r="HT82" s="318"/>
      <c r="HU82" s="318"/>
      <c r="HV82" s="318"/>
      <c r="HW82" s="318"/>
      <c r="HX82" s="319"/>
      <c r="HY82" s="319"/>
      <c r="HZ82" s="319"/>
      <c r="IA82" s="319"/>
      <c r="IB82" s="319"/>
      <c r="IC82" s="319"/>
      <c r="ID82" s="319"/>
      <c r="IE82" s="319"/>
      <c r="IF82" s="319"/>
      <c r="IG82" s="132"/>
      <c r="IH82" s="137" t="s">
        <v>38</v>
      </c>
      <c r="II82" s="137"/>
      <c r="IJ82" s="137"/>
      <c r="IK82" s="137"/>
      <c r="IL82" s="137"/>
      <c r="IM82" s="3"/>
      <c r="IN82" s="137" t="s">
        <v>39</v>
      </c>
      <c r="IO82" s="137"/>
      <c r="IP82" s="137"/>
      <c r="IQ82" s="137"/>
      <c r="IR82" s="137"/>
      <c r="IS82" s="137"/>
      <c r="IT82" s="138"/>
    </row>
    <row r="83" spans="227:254" x14ac:dyDescent="0.2">
      <c r="HS83" s="313" t="str">
        <f>IF(ISBLANK(A39), "", A39)</f>
        <v/>
      </c>
      <c r="HT83" s="314"/>
      <c r="HU83" s="314"/>
      <c r="HV83" s="314"/>
      <c r="HW83" s="314"/>
      <c r="HX83" s="319" t="str">
        <f>IF(ISBLANK(G39), "", G39)</f>
        <v/>
      </c>
      <c r="HY83" s="319"/>
      <c r="HZ83" s="319"/>
      <c r="IA83" s="319"/>
      <c r="IB83" s="319"/>
      <c r="IC83" s="319"/>
      <c r="ID83" s="319"/>
      <c r="IE83" s="319"/>
      <c r="IF83" s="319"/>
      <c r="IG83" s="130"/>
      <c r="IH83" s="331"/>
      <c r="II83" s="331"/>
      <c r="IJ83" s="331"/>
      <c r="IK83" s="331"/>
      <c r="IL83" s="331"/>
      <c r="IM83" s="3"/>
      <c r="IN83" s="135"/>
      <c r="IO83" s="135"/>
      <c r="IP83" s="135"/>
      <c r="IQ83" s="135"/>
      <c r="IR83" s="135"/>
      <c r="IS83" s="135"/>
      <c r="IT83" s="136"/>
    </row>
    <row r="84" spans="227:254" ht="5.25" customHeight="1" x14ac:dyDescent="0.2">
      <c r="HS84" s="313" t="str">
        <f>IF(ISBLANK(A40), "", A40)</f>
        <v/>
      </c>
      <c r="HT84" s="314"/>
      <c r="HU84" s="314"/>
      <c r="HV84" s="314"/>
      <c r="HW84" s="314"/>
      <c r="HX84" s="319" t="str">
        <f>IF(ISBLANK(G40), "", G40)</f>
        <v/>
      </c>
      <c r="HY84" s="319"/>
      <c r="HZ84" s="319"/>
      <c r="IA84" s="319"/>
      <c r="IB84" s="319"/>
      <c r="IC84" s="319"/>
      <c r="ID84" s="319"/>
      <c r="IE84" s="319"/>
      <c r="IF84" s="319"/>
      <c r="IG84" s="132"/>
      <c r="IH84" s="331"/>
      <c r="II84" s="331"/>
      <c r="IJ84" s="331"/>
      <c r="IK84" s="331"/>
      <c r="IL84" s="331"/>
      <c r="IM84" s="3"/>
      <c r="IN84" s="135"/>
      <c r="IO84" s="135"/>
      <c r="IP84" s="135"/>
      <c r="IQ84" s="135"/>
      <c r="IR84" s="135"/>
      <c r="IS84" s="135"/>
      <c r="IT84" s="136"/>
    </row>
    <row r="85" spans="227:254" ht="7.5" customHeight="1" thickBot="1" x14ac:dyDescent="0.25">
      <c r="HS85" s="315"/>
      <c r="HT85" s="316"/>
      <c r="HU85" s="316"/>
      <c r="HV85" s="316"/>
      <c r="HW85" s="316"/>
      <c r="HX85" s="320"/>
      <c r="HY85" s="320"/>
      <c r="HZ85" s="320"/>
      <c r="IA85" s="320"/>
      <c r="IB85" s="320"/>
      <c r="IC85" s="320"/>
      <c r="ID85" s="320"/>
      <c r="IE85" s="320"/>
      <c r="IF85" s="320"/>
      <c r="IG85" s="133"/>
      <c r="IH85" s="134" t="s">
        <v>38</v>
      </c>
      <c r="II85" s="134"/>
      <c r="IJ85" s="134"/>
      <c r="IK85" s="134"/>
      <c r="IL85" s="134"/>
      <c r="IM85" s="123"/>
      <c r="IN85" s="134" t="s">
        <v>40</v>
      </c>
      <c r="IO85" s="134"/>
      <c r="IP85" s="134"/>
      <c r="IQ85" s="134"/>
      <c r="IR85" s="134"/>
      <c r="IS85" s="134"/>
      <c r="IT85" s="139"/>
    </row>
    <row r="86" spans="227:254" ht="13.5" customHeight="1" thickTop="1" x14ac:dyDescent="0.2">
      <c r="IQ86" s="429" t="s">
        <v>64</v>
      </c>
      <c r="IR86" s="430"/>
      <c r="IS86" s="430"/>
      <c r="IT86" s="430"/>
    </row>
    <row r="87" spans="227:254" x14ac:dyDescent="0.2">
      <c r="IQ87" s="431"/>
      <c r="IR87" s="431"/>
      <c r="IS87" s="431"/>
      <c r="IT87" s="431"/>
    </row>
  </sheetData>
  <mergeCells count="454">
    <mergeCell ref="L14:O14"/>
    <mergeCell ref="L15:O15"/>
    <mergeCell ref="L16:O16"/>
    <mergeCell ref="L17:O17"/>
    <mergeCell ref="HZ47:IF47"/>
    <mergeCell ref="IQ73:IT73"/>
    <mergeCell ref="II54:IJ54"/>
    <mergeCell ref="IF53:IG54"/>
    <mergeCell ref="IH53:IH54"/>
    <mergeCell ref="HX53:IA54"/>
    <mergeCell ref="L28:O28"/>
    <mergeCell ref="L29:O29"/>
    <mergeCell ref="J12:J13"/>
    <mergeCell ref="IB53:IE54"/>
    <mergeCell ref="AA72:AA73"/>
    <mergeCell ref="IQ52:IT52"/>
    <mergeCell ref="IQ53:IT54"/>
    <mergeCell ref="II53:IL53"/>
    <mergeCell ref="IM53:IM54"/>
    <mergeCell ref="IN53:IO54"/>
    <mergeCell ref="IP72:IP73"/>
    <mergeCell ref="IQ72:IT72"/>
    <mergeCell ref="HO72:HO73"/>
    <mergeCell ref="IQ86:IT87"/>
    <mergeCell ref="A12:B13"/>
    <mergeCell ref="C12:C13"/>
    <mergeCell ref="D12:D13"/>
    <mergeCell ref="E12:E13"/>
    <mergeCell ref="IK54:IL54"/>
    <mergeCell ref="L12:O13"/>
    <mergeCell ref="H12:H13"/>
    <mergeCell ref="I12:I13"/>
    <mergeCell ref="IN74:IO75"/>
    <mergeCell ref="IP74:IP75"/>
    <mergeCell ref="IQ74:IT74"/>
    <mergeCell ref="IQ75:IT75"/>
    <mergeCell ref="HS74:HZ75"/>
    <mergeCell ref="IK74:IL75"/>
    <mergeCell ref="IN71:IO71"/>
    <mergeCell ref="IQ71:IT71"/>
    <mergeCell ref="IN76:IO76"/>
    <mergeCell ref="IM74:IM75"/>
    <mergeCell ref="IB74:IE75"/>
    <mergeCell ref="IF74:IG75"/>
    <mergeCell ref="IH74:IH75"/>
    <mergeCell ref="II74:IJ75"/>
    <mergeCell ref="IF72:IG73"/>
    <mergeCell ref="IH72:IH73"/>
    <mergeCell ref="II72:IJ73"/>
    <mergeCell ref="IK72:IL73"/>
    <mergeCell ref="IB76:IE76"/>
    <mergeCell ref="IF76:IG76"/>
    <mergeCell ref="II76:IJ76"/>
    <mergeCell ref="IK76:IL76"/>
    <mergeCell ref="IM72:IM73"/>
    <mergeCell ref="IN72:IO73"/>
    <mergeCell ref="HU71:HW71"/>
    <mergeCell ref="HX71:IA71"/>
    <mergeCell ref="IB71:IE71"/>
    <mergeCell ref="IF71:IG71"/>
    <mergeCell ref="II71:IJ71"/>
    <mergeCell ref="IK71:IL71"/>
    <mergeCell ref="HS72:IA73"/>
    <mergeCell ref="IB72:IE73"/>
    <mergeCell ref="IN69:IO69"/>
    <mergeCell ref="IQ69:IT69"/>
    <mergeCell ref="HU70:HW70"/>
    <mergeCell ref="HX70:IA70"/>
    <mergeCell ref="IB70:IE70"/>
    <mergeCell ref="IF70:IG70"/>
    <mergeCell ref="II70:IJ70"/>
    <mergeCell ref="IK70:IL70"/>
    <mergeCell ref="IN70:IO70"/>
    <mergeCell ref="IQ70:IT70"/>
    <mergeCell ref="HU69:HW69"/>
    <mergeCell ref="HX69:IA69"/>
    <mergeCell ref="IB69:IE69"/>
    <mergeCell ref="IF69:IG69"/>
    <mergeCell ref="II69:IJ69"/>
    <mergeCell ref="IK69:IL69"/>
    <mergeCell ref="IN67:IO67"/>
    <mergeCell ref="IQ67:IT67"/>
    <mergeCell ref="HU68:HW68"/>
    <mergeCell ref="HX68:IA68"/>
    <mergeCell ref="IB68:IE68"/>
    <mergeCell ref="IF68:IG68"/>
    <mergeCell ref="II68:IJ68"/>
    <mergeCell ref="IK68:IL68"/>
    <mergeCell ref="IN68:IO68"/>
    <mergeCell ref="IQ68:IT68"/>
    <mergeCell ref="HU67:HW67"/>
    <mergeCell ref="HX67:IA67"/>
    <mergeCell ref="IB67:IE67"/>
    <mergeCell ref="IF67:IG67"/>
    <mergeCell ref="II67:IJ67"/>
    <mergeCell ref="IK67:IL67"/>
    <mergeCell ref="IN65:IO65"/>
    <mergeCell ref="IQ65:IT65"/>
    <mergeCell ref="HU66:HW66"/>
    <mergeCell ref="HX66:IA66"/>
    <mergeCell ref="IB66:IE66"/>
    <mergeCell ref="IF66:IG66"/>
    <mergeCell ref="II66:IJ66"/>
    <mergeCell ref="IK66:IL66"/>
    <mergeCell ref="IN66:IO66"/>
    <mergeCell ref="IQ66:IT66"/>
    <mergeCell ref="HU65:HW65"/>
    <mergeCell ref="HX65:IA65"/>
    <mergeCell ref="IB65:IE65"/>
    <mergeCell ref="IF65:IG65"/>
    <mergeCell ref="II65:IJ65"/>
    <mergeCell ref="IK65:IL65"/>
    <mergeCell ref="IN63:IO63"/>
    <mergeCell ref="IQ63:IT63"/>
    <mergeCell ref="HU64:HW64"/>
    <mergeCell ref="HX64:IA64"/>
    <mergeCell ref="IB64:IE64"/>
    <mergeCell ref="IF64:IG64"/>
    <mergeCell ref="II64:IJ64"/>
    <mergeCell ref="IK64:IL64"/>
    <mergeCell ref="IN64:IO64"/>
    <mergeCell ref="IQ64:IT64"/>
    <mergeCell ref="HU63:HW63"/>
    <mergeCell ref="HX63:IA63"/>
    <mergeCell ref="IB63:IE63"/>
    <mergeCell ref="IF63:IG63"/>
    <mergeCell ref="II63:IJ63"/>
    <mergeCell ref="IK63:IL63"/>
    <mergeCell ref="IN61:IO61"/>
    <mergeCell ref="IQ61:IT61"/>
    <mergeCell ref="HU62:HW62"/>
    <mergeCell ref="HX62:IA62"/>
    <mergeCell ref="IB62:IE62"/>
    <mergeCell ref="IF62:IG62"/>
    <mergeCell ref="II62:IJ62"/>
    <mergeCell ref="IK62:IL62"/>
    <mergeCell ref="IN62:IO62"/>
    <mergeCell ref="IQ62:IT62"/>
    <mergeCell ref="HU61:HW61"/>
    <mergeCell ref="HX61:IA61"/>
    <mergeCell ref="IB61:IE61"/>
    <mergeCell ref="IF61:IG61"/>
    <mergeCell ref="II61:IJ61"/>
    <mergeCell ref="IK61:IL61"/>
    <mergeCell ref="IN59:IO59"/>
    <mergeCell ref="IQ59:IT59"/>
    <mergeCell ref="HU60:HW60"/>
    <mergeCell ref="HX60:IA60"/>
    <mergeCell ref="IB60:IE60"/>
    <mergeCell ref="IF60:IG60"/>
    <mergeCell ref="II60:IJ60"/>
    <mergeCell ref="IK60:IL60"/>
    <mergeCell ref="IN60:IO60"/>
    <mergeCell ref="IQ60:IT60"/>
    <mergeCell ref="HU59:HW59"/>
    <mergeCell ref="HX59:IA59"/>
    <mergeCell ref="IB59:IE59"/>
    <mergeCell ref="IF59:IG59"/>
    <mergeCell ref="II59:IJ59"/>
    <mergeCell ref="IK59:IL59"/>
    <mergeCell ref="IN57:IO57"/>
    <mergeCell ref="IQ57:IT57"/>
    <mergeCell ref="HU58:HW58"/>
    <mergeCell ref="HX58:IA58"/>
    <mergeCell ref="IB58:IE58"/>
    <mergeCell ref="IF58:IG58"/>
    <mergeCell ref="II58:IJ58"/>
    <mergeCell ref="IK58:IL58"/>
    <mergeCell ref="IN58:IO58"/>
    <mergeCell ref="IQ58:IT58"/>
    <mergeCell ref="IN56:IO56"/>
    <mergeCell ref="IB55:IE55"/>
    <mergeCell ref="IF55:IG55"/>
    <mergeCell ref="II55:IJ55"/>
    <mergeCell ref="HU57:HW57"/>
    <mergeCell ref="HX57:IA57"/>
    <mergeCell ref="IB57:IE57"/>
    <mergeCell ref="IF57:IG57"/>
    <mergeCell ref="II57:IJ57"/>
    <mergeCell ref="IK57:IL57"/>
    <mergeCell ref="HS55:HS56"/>
    <mergeCell ref="HT55:HT56"/>
    <mergeCell ref="HU55:HW56"/>
    <mergeCell ref="HX55:IA56"/>
    <mergeCell ref="IN55:IO55"/>
    <mergeCell ref="IQ55:IT56"/>
    <mergeCell ref="IB56:IE56"/>
    <mergeCell ref="IF56:IG56"/>
    <mergeCell ref="II56:IJ56"/>
    <mergeCell ref="IK56:IL56"/>
    <mergeCell ref="IK55:IL55"/>
    <mergeCell ref="HY49:IH50"/>
    <mergeCell ref="II49:IT50"/>
    <mergeCell ref="HS50:HW51"/>
    <mergeCell ref="HS52:HS53"/>
    <mergeCell ref="HT52:HT53"/>
    <mergeCell ref="HU52:IA52"/>
    <mergeCell ref="IB52:IO52"/>
    <mergeCell ref="IP52:IP54"/>
    <mergeCell ref="HU53:HW54"/>
    <mergeCell ref="IH47:IJ47"/>
    <mergeCell ref="IL47:IT47"/>
    <mergeCell ref="HS46:HW46"/>
    <mergeCell ref="HZ46:IF46"/>
    <mergeCell ref="IH46:IJ46"/>
    <mergeCell ref="IL46:IT46"/>
    <mergeCell ref="HS47:HW47"/>
    <mergeCell ref="IH82:IL82"/>
    <mergeCell ref="IH83:IL84"/>
    <mergeCell ref="IS43:IT43"/>
    <mergeCell ref="HS44:IA44"/>
    <mergeCell ref="ID44:IN44"/>
    <mergeCell ref="IP44:IQ44"/>
    <mergeCell ref="IS44:IT44"/>
    <mergeCell ref="HS43:IA43"/>
    <mergeCell ref="ID43:IN43"/>
    <mergeCell ref="IP43:IQ43"/>
    <mergeCell ref="S38:T38"/>
    <mergeCell ref="U38:V38"/>
    <mergeCell ref="S39:T39"/>
    <mergeCell ref="U39:V39"/>
    <mergeCell ref="IG78:IT79"/>
    <mergeCell ref="IH80:IL81"/>
    <mergeCell ref="IF42:IO42"/>
    <mergeCell ref="IP42:IS42"/>
    <mergeCell ref="S40:T40"/>
    <mergeCell ref="U40:V40"/>
    <mergeCell ref="HS84:HW85"/>
    <mergeCell ref="HS83:HW83"/>
    <mergeCell ref="HS81:HW82"/>
    <mergeCell ref="HX84:IF85"/>
    <mergeCell ref="HX83:IF83"/>
    <mergeCell ref="HX81:IF82"/>
    <mergeCell ref="L34:O34"/>
    <mergeCell ref="P34:Q34"/>
    <mergeCell ref="S34:T34"/>
    <mergeCell ref="U34:V34"/>
    <mergeCell ref="X34:Y34"/>
    <mergeCell ref="S36:T37"/>
    <mergeCell ref="U36:V37"/>
    <mergeCell ref="A36:N36"/>
    <mergeCell ref="S32:T33"/>
    <mergeCell ref="U32:V33"/>
    <mergeCell ref="W32:W33"/>
    <mergeCell ref="X32:Y33"/>
    <mergeCell ref="Z32:Z33"/>
    <mergeCell ref="AA32:AD32"/>
    <mergeCell ref="AA33:AD33"/>
    <mergeCell ref="W30:W31"/>
    <mergeCell ref="X30:Y31"/>
    <mergeCell ref="Z30:Z31"/>
    <mergeCell ref="AA30:AD30"/>
    <mergeCell ref="AA31:AD31"/>
    <mergeCell ref="A32:J33"/>
    <mergeCell ref="K32:K33"/>
    <mergeCell ref="L32:O33"/>
    <mergeCell ref="P32:Q33"/>
    <mergeCell ref="R32:R33"/>
    <mergeCell ref="A30:K31"/>
    <mergeCell ref="L30:O31"/>
    <mergeCell ref="P30:Q31"/>
    <mergeCell ref="R30:R31"/>
    <mergeCell ref="S30:T31"/>
    <mergeCell ref="U30:V31"/>
    <mergeCell ref="F28:G28"/>
    <mergeCell ref="F27:G27"/>
    <mergeCell ref="F29:G29"/>
    <mergeCell ref="HG29:HJ29"/>
    <mergeCell ref="P29:Q29"/>
    <mergeCell ref="S29:T29"/>
    <mergeCell ref="U29:V29"/>
    <mergeCell ref="X29:Y29"/>
    <mergeCell ref="AA29:AD29"/>
    <mergeCell ref="L27:O27"/>
    <mergeCell ref="S25:T25"/>
    <mergeCell ref="AA27:AD27"/>
    <mergeCell ref="HG25:HJ25"/>
    <mergeCell ref="HG28:HJ28"/>
    <mergeCell ref="P28:Q28"/>
    <mergeCell ref="S28:T28"/>
    <mergeCell ref="U28:V28"/>
    <mergeCell ref="X28:Y28"/>
    <mergeCell ref="AA28:AD28"/>
    <mergeCell ref="AA26:AD26"/>
    <mergeCell ref="HG24:HJ24"/>
    <mergeCell ref="L26:O26"/>
    <mergeCell ref="HG27:HJ27"/>
    <mergeCell ref="P27:Q27"/>
    <mergeCell ref="S27:T27"/>
    <mergeCell ref="U25:V25"/>
    <mergeCell ref="X25:Y25"/>
    <mergeCell ref="AA25:AD25"/>
    <mergeCell ref="U27:V27"/>
    <mergeCell ref="X27:Y27"/>
    <mergeCell ref="F26:G26"/>
    <mergeCell ref="HG26:HJ26"/>
    <mergeCell ref="P26:Q26"/>
    <mergeCell ref="S26:T26"/>
    <mergeCell ref="U26:V26"/>
    <mergeCell ref="X26:Y26"/>
    <mergeCell ref="AA23:AD23"/>
    <mergeCell ref="F24:G24"/>
    <mergeCell ref="F23:G23"/>
    <mergeCell ref="AA24:AD24"/>
    <mergeCell ref="HG23:HJ23"/>
    <mergeCell ref="F25:G25"/>
    <mergeCell ref="U24:V24"/>
    <mergeCell ref="X24:Y24"/>
    <mergeCell ref="U23:V23"/>
    <mergeCell ref="X23:Y23"/>
    <mergeCell ref="P23:Q23"/>
    <mergeCell ref="S23:T23"/>
    <mergeCell ref="P24:Q24"/>
    <mergeCell ref="S24:T24"/>
    <mergeCell ref="P25:Q25"/>
    <mergeCell ref="F22:G22"/>
    <mergeCell ref="L22:O22"/>
    <mergeCell ref="L23:O23"/>
    <mergeCell ref="L24:O24"/>
    <mergeCell ref="L25:O25"/>
    <mergeCell ref="HG22:HJ22"/>
    <mergeCell ref="P22:Q22"/>
    <mergeCell ref="S22:T22"/>
    <mergeCell ref="U22:V22"/>
    <mergeCell ref="X22:Y22"/>
    <mergeCell ref="AA22:AD22"/>
    <mergeCell ref="HG21:HJ21"/>
    <mergeCell ref="P21:Q21"/>
    <mergeCell ref="S21:T21"/>
    <mergeCell ref="L19:O19"/>
    <mergeCell ref="L20:O20"/>
    <mergeCell ref="L21:O21"/>
    <mergeCell ref="HG20:HJ20"/>
    <mergeCell ref="U21:V21"/>
    <mergeCell ref="X21:Y21"/>
    <mergeCell ref="AA21:AD21"/>
    <mergeCell ref="F21:G21"/>
    <mergeCell ref="U20:V20"/>
    <mergeCell ref="X20:Y20"/>
    <mergeCell ref="U19:V19"/>
    <mergeCell ref="X19:Y19"/>
    <mergeCell ref="P19:Q19"/>
    <mergeCell ref="S19:T19"/>
    <mergeCell ref="P20:Q20"/>
    <mergeCell ref="S20:T20"/>
    <mergeCell ref="F18:G18"/>
    <mergeCell ref="L18:O18"/>
    <mergeCell ref="AA19:AD19"/>
    <mergeCell ref="F20:G20"/>
    <mergeCell ref="F19:G19"/>
    <mergeCell ref="S18:T18"/>
    <mergeCell ref="U18:V18"/>
    <mergeCell ref="X18:Y18"/>
    <mergeCell ref="AA18:AD18"/>
    <mergeCell ref="U17:V17"/>
    <mergeCell ref="X17:Y17"/>
    <mergeCell ref="AA17:AD17"/>
    <mergeCell ref="HG18:HJ18"/>
    <mergeCell ref="P18:Q18"/>
    <mergeCell ref="AA20:AD20"/>
    <mergeCell ref="U15:V15"/>
    <mergeCell ref="X15:Y15"/>
    <mergeCell ref="AA15:AD15"/>
    <mergeCell ref="F16:G16"/>
    <mergeCell ref="F15:G15"/>
    <mergeCell ref="HG19:HJ19"/>
    <mergeCell ref="F17:G17"/>
    <mergeCell ref="HG17:HJ17"/>
    <mergeCell ref="P17:Q17"/>
    <mergeCell ref="S17:T17"/>
    <mergeCell ref="HG16:HJ16"/>
    <mergeCell ref="P16:Q16"/>
    <mergeCell ref="S16:T16"/>
    <mergeCell ref="U16:V16"/>
    <mergeCell ref="X16:Y16"/>
    <mergeCell ref="AA16:AD16"/>
    <mergeCell ref="HG15:HJ15"/>
    <mergeCell ref="P15:Q15"/>
    <mergeCell ref="S15:T15"/>
    <mergeCell ref="F14:G14"/>
    <mergeCell ref="HG14:HJ14"/>
    <mergeCell ref="P14:Q14"/>
    <mergeCell ref="AA14:AD14"/>
    <mergeCell ref="S14:T14"/>
    <mergeCell ref="U14:V14"/>
    <mergeCell ref="X14:Y14"/>
    <mergeCell ref="F11:G11"/>
    <mergeCell ref="X13:Y13"/>
    <mergeCell ref="L11:O11"/>
    <mergeCell ref="P11:Q11"/>
    <mergeCell ref="P13:Q13"/>
    <mergeCell ref="S11:T11"/>
    <mergeCell ref="U11:V11"/>
    <mergeCell ref="F12:G13"/>
    <mergeCell ref="P12:Q12"/>
    <mergeCell ref="S12:T12"/>
    <mergeCell ref="AA11:AD11"/>
    <mergeCell ref="S13:T13"/>
    <mergeCell ref="U13:V13"/>
    <mergeCell ref="AA13:AD13"/>
    <mergeCell ref="X11:Y11"/>
    <mergeCell ref="X12:Y12"/>
    <mergeCell ref="U12:V12"/>
    <mergeCell ref="AA8:AD10"/>
    <mergeCell ref="C9:E10"/>
    <mergeCell ref="F9:I10"/>
    <mergeCell ref="J9:J10"/>
    <mergeCell ref="L9:O10"/>
    <mergeCell ref="P9:Q10"/>
    <mergeCell ref="R9:R10"/>
    <mergeCell ref="S9:V9"/>
    <mergeCell ref="W9:W10"/>
    <mergeCell ref="X9:Y10"/>
    <mergeCell ref="A8:A9"/>
    <mergeCell ref="B8:B9"/>
    <mergeCell ref="C8:J8"/>
    <mergeCell ref="K8:K10"/>
    <mergeCell ref="L8:Y8"/>
    <mergeCell ref="Z8:Z10"/>
    <mergeCell ref="S10:T10"/>
    <mergeCell ref="U10:V10"/>
    <mergeCell ref="A5:E5"/>
    <mergeCell ref="H5:N5"/>
    <mergeCell ref="Q5:S5"/>
    <mergeCell ref="V5:AD5"/>
    <mergeCell ref="A6:E6"/>
    <mergeCell ref="H6:N6"/>
    <mergeCell ref="Q6:S6"/>
    <mergeCell ref="V6:AD6"/>
    <mergeCell ref="A3:I3"/>
    <mergeCell ref="L3:V3"/>
    <mergeCell ref="X3:Z3"/>
    <mergeCell ref="AC3:AD3"/>
    <mergeCell ref="A1:AD1"/>
    <mergeCell ref="A2:I2"/>
    <mergeCell ref="L2:V2"/>
    <mergeCell ref="X2:Z2"/>
    <mergeCell ref="AC2:AD2"/>
    <mergeCell ref="A40:F40"/>
    <mergeCell ref="A39:F39"/>
    <mergeCell ref="A38:F38"/>
    <mergeCell ref="G40:N40"/>
    <mergeCell ref="G39:N39"/>
    <mergeCell ref="G38:N38"/>
    <mergeCell ref="IH85:IL85"/>
    <mergeCell ref="IN80:IT81"/>
    <mergeCell ref="IN83:IT84"/>
    <mergeCell ref="IN82:IT82"/>
    <mergeCell ref="IN85:IT85"/>
    <mergeCell ref="A37:F37"/>
    <mergeCell ref="G37:N37"/>
    <mergeCell ref="HS78:IF78"/>
    <mergeCell ref="HS79:HW80"/>
    <mergeCell ref="HX79:IF80"/>
  </mergeCells>
  <phoneticPr fontId="0" type="noConversion"/>
  <conditionalFormatting sqref="P32:Q33">
    <cfRule type="expression" dxfId="7" priority="1" stopIfTrue="1">
      <formula>$P$32&gt;($P$30*1.5)</formula>
    </cfRule>
    <cfRule type="expression" dxfId="6" priority="2" stopIfTrue="1">
      <formula>$P$30=""</formula>
    </cfRule>
  </conditionalFormatting>
  <conditionalFormatting sqref="R32:R33">
    <cfRule type="expression" dxfId="5" priority="3" stopIfTrue="1">
      <formula>$R$32&gt;($R$30*1.5)</formula>
    </cfRule>
    <cfRule type="expression" dxfId="4" priority="4" stopIfTrue="1">
      <formula>$R$30=""</formula>
    </cfRule>
  </conditionalFormatting>
  <dataValidations xWindow="320" yWindow="342" count="8">
    <dataValidation type="custom" allowBlank="1" showInputMessage="1" showErrorMessage="1" errorTitle="Error In Break Time" error="Break time should be in minutes and rounded to the nearest 15th minute._x000a_eg. 7 --&gt; 0_x000a_      8 --&gt; 15_x000a_      22 --&gt; 15_x000a_      23 --&gt; 30" sqref="J11:J12 J14:J29">
      <formula1>MOD(J11,15)=0</formula1>
    </dataValidation>
    <dataValidation type="whole" allowBlank="1" showInputMessage="1" showErrorMessage="1" errorTitle="Invalid Month Code" error="Month Code should be a number between 1 and 12 (inclusive)" sqref="A10:B10">
      <formula1>1</formula1>
      <formula2>12</formula2>
    </dataValidation>
    <dataValidation type="textLength" operator="equal" allowBlank="1" showErrorMessage="1" errorTitle="Input Error" error="Length must be four characters long" sqref="O38:O40">
      <formula1>4</formula1>
    </dataValidation>
    <dataValidation type="textLength" operator="equal" allowBlank="1" showInputMessage="1" errorTitle="Invalid Social Security Number" error="Social Security Number must be nine digits long." sqref="A6:E6">
      <formula1>8</formula1>
    </dataValidation>
    <dataValidation type="custom" allowBlank="1" showInputMessage="1" showErrorMessage="1" errorTitle="Error" error="Place an &quot;x&quot; for each regular day off." sqref="P13:Z13">
      <formula1>P13:Z13="x"</formula1>
    </dataValidation>
    <dataValidation type="list" allowBlank="1" showInputMessage="1" showErrorMessage="1" promptTitle="Code" prompt="B - Regular Time_x000a_O - Ordinary Overtime_x000a_P - Holiday Overtime_x000a_E - Split: Time Ex. Meal_x000a_D - Split: Actual Time_x000a_N - Night Differential_x000a_S - Stand-By Days" sqref="K14:K29">
      <formula1>$HL$42:$HL$48</formula1>
    </dataValidation>
    <dataValidation type="textLength" operator="equal" allowBlank="1" showInputMessage="1" showErrorMessage="1" sqref="A38:F40">
      <formula1>2</formula1>
    </dataValidation>
    <dataValidation type="textLength" operator="equal" allowBlank="1" showErrorMessage="1" errorTitle="Input Error" error="Length must be one character long" sqref="G38:N40">
      <formula1>7</formula1>
    </dataValidation>
  </dataValidations>
  <pageMargins left="0.25" right="0.25" top="0.2" bottom="0" header="0" footer="0"/>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HX182"/>
  <sheetViews>
    <sheetView showGridLines="0" showRowColHeaders="0" workbookViewId="0">
      <selection sqref="A1:AD1"/>
    </sheetView>
    <sheetView workbookViewId="1">
      <selection activeCell="L3" sqref="L3:V3"/>
    </sheetView>
  </sheetViews>
  <sheetFormatPr defaultRowHeight="12.75" x14ac:dyDescent="0.2"/>
  <cols>
    <col min="1" max="2" width="3.5703125" style="2" customWidth="1"/>
    <col min="3" max="4" width="2.85546875" style="2" customWidth="1"/>
    <col min="5" max="5" width="3.5703125" style="2" customWidth="1"/>
    <col min="6" max="7" width="1.42578125" style="2" customWidth="1"/>
    <col min="8" max="8" width="2.85546875" style="2" customWidth="1"/>
    <col min="9" max="9" width="3.5703125" style="2" customWidth="1"/>
    <col min="10" max="10" width="4.28515625" style="2" customWidth="1"/>
    <col min="11" max="11" width="2.85546875" style="2" customWidth="1"/>
    <col min="12" max="12" width="1.140625" style="2" customWidth="1"/>
    <col min="13" max="13" width="1.7109375" style="2" customWidth="1"/>
    <col min="14" max="14" width="1.85546875" style="2" customWidth="1"/>
    <col min="15" max="15" width="2.140625" style="2" customWidth="1"/>
    <col min="16" max="16" width="3.28515625" style="2" customWidth="1"/>
    <col min="17" max="17" width="3.5703125" style="2" customWidth="1"/>
    <col min="18" max="18" width="6.85546875" style="2" customWidth="1"/>
    <col min="19" max="19" width="2" style="2" customWidth="1"/>
    <col min="20" max="20" width="4.85546875" style="2" customWidth="1"/>
    <col min="21" max="21" width="3.28515625" style="2" customWidth="1"/>
    <col min="22" max="22" width="3.5703125" style="2" customWidth="1"/>
    <col min="23" max="23" width="6.85546875" style="2" customWidth="1"/>
    <col min="24" max="24" width="3.5703125" style="2" customWidth="1"/>
    <col min="25" max="25" width="3.28515625" style="2" customWidth="1"/>
    <col min="26" max="26" width="6.85546875" style="2" customWidth="1"/>
    <col min="27" max="27" width="3.7109375" style="2" customWidth="1"/>
    <col min="28" max="28" width="3.5703125" style="2" customWidth="1"/>
    <col min="29" max="29" width="7.28515625" style="2" customWidth="1"/>
    <col min="30" max="30" width="4.28515625" style="2" customWidth="1"/>
    <col min="31" max="32" width="9.5703125" style="2" bestFit="1" customWidth="1"/>
    <col min="33" max="35" width="9.28515625" style="2" bestFit="1" customWidth="1"/>
    <col min="36" max="40" width="9.140625" style="2" customWidth="1"/>
    <col min="41" max="42" width="3.5703125" style="2" customWidth="1"/>
    <col min="43" max="43" width="4.28515625" style="2" customWidth="1"/>
    <col min="44" max="44" width="2.140625" style="2" customWidth="1"/>
    <col min="45" max="45" width="2.7109375" style="2" customWidth="1"/>
    <col min="46" max="46" width="1.140625" style="2" customWidth="1"/>
    <col min="47" max="48" width="2.28515625" style="2" customWidth="1"/>
    <col min="49" max="49" width="2.85546875" style="2" customWidth="1"/>
    <col min="50" max="50" width="1.140625" style="2" customWidth="1"/>
    <col min="51" max="51" width="1.7109375" style="2" customWidth="1"/>
    <col min="52" max="52" width="1.85546875" style="2" customWidth="1"/>
    <col min="53" max="53" width="2.140625" style="2" customWidth="1"/>
    <col min="54" max="54" width="3.28515625" style="2" customWidth="1"/>
    <col min="55" max="55" width="3.5703125" style="2" customWidth="1"/>
    <col min="56" max="56" width="6.85546875" style="2" customWidth="1"/>
    <col min="57" max="57" width="2" style="2" customWidth="1"/>
    <col min="58" max="58" width="4.85546875" style="2" customWidth="1"/>
    <col min="59" max="59" width="3.28515625" style="2" customWidth="1"/>
    <col min="60" max="60" width="3.5703125" style="2" customWidth="1"/>
    <col min="61" max="61" width="6.85546875" style="2" customWidth="1"/>
    <col min="62" max="62" width="3.5703125" style="2" customWidth="1"/>
    <col min="63" max="63" width="3.28515625" style="2" customWidth="1"/>
    <col min="64" max="64" width="6.85546875" style="2" customWidth="1"/>
    <col min="65" max="65" width="7.140625" style="2" customWidth="1"/>
    <col min="66" max="66" width="3.42578125" style="2" customWidth="1"/>
    <col min="67" max="68" width="6.42578125" style="2" customWidth="1"/>
    <col min="69" max="192" width="9.140625" style="2" customWidth="1"/>
    <col min="193" max="194" width="9.5703125" style="2" bestFit="1" customWidth="1"/>
    <col min="195" max="197" width="9.28515625" style="2" bestFit="1" customWidth="1"/>
    <col min="198" max="202" width="9.140625" style="2" customWidth="1"/>
    <col min="203" max="204" width="3.5703125" style="2" customWidth="1"/>
    <col min="205" max="205" width="4.28515625" style="2" customWidth="1"/>
    <col min="206" max="206" width="2.140625" style="2" customWidth="1"/>
    <col min="207" max="207" width="2.7109375" style="2" customWidth="1"/>
    <col min="208" max="208" width="1.140625" style="2" customWidth="1"/>
    <col min="209" max="210" width="2.28515625" style="2" customWidth="1"/>
    <col min="211" max="211" width="2.85546875" style="2" customWidth="1"/>
    <col min="212" max="212" width="1.140625" style="2" customWidth="1"/>
    <col min="213" max="213" width="1.7109375" style="2" customWidth="1"/>
    <col min="214" max="214" width="1.85546875" style="2" customWidth="1"/>
    <col min="215" max="215" width="2.140625" style="2" customWidth="1"/>
    <col min="216" max="216" width="3.28515625" style="2" customWidth="1"/>
    <col min="217" max="217" width="3.5703125" style="2" customWidth="1"/>
    <col min="218" max="218" width="6.85546875" style="2" customWidth="1"/>
    <col min="219" max="219" width="2" style="2" customWidth="1"/>
    <col min="220" max="220" width="4.85546875" style="2" customWidth="1"/>
    <col min="221" max="221" width="3.28515625" style="2" customWidth="1"/>
    <col min="222" max="222" width="3.5703125" style="2" customWidth="1"/>
    <col min="223" max="223" width="6.85546875" style="2" customWidth="1"/>
    <col min="224" max="224" width="3.5703125" style="2" customWidth="1"/>
    <col min="225" max="225" width="3.28515625" style="2" customWidth="1"/>
    <col min="226" max="226" width="6.85546875" style="2" customWidth="1"/>
    <col min="227" max="227" width="7.140625" style="2" customWidth="1"/>
    <col min="228" max="228" width="3.42578125" style="2" customWidth="1"/>
    <col min="229" max="230" width="6.42578125" style="2" customWidth="1"/>
    <col min="231" max="16384" width="9.140625" style="2"/>
  </cols>
  <sheetData>
    <row r="1" spans="1:202" ht="51.75" customHeight="1" x14ac:dyDescent="0.2">
      <c r="A1" s="329" t="s">
        <v>17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row>
    <row r="2" spans="1:202" x14ac:dyDescent="0.2">
      <c r="A2" s="166" t="s">
        <v>0</v>
      </c>
      <c r="B2" s="167"/>
      <c r="C2" s="167"/>
      <c r="D2" s="167"/>
      <c r="E2" s="167"/>
      <c r="F2" s="167"/>
      <c r="G2" s="168"/>
      <c r="H2" s="168"/>
      <c r="I2" s="169"/>
      <c r="J2" s="3"/>
      <c r="K2" s="3"/>
      <c r="L2" s="166" t="s">
        <v>1</v>
      </c>
      <c r="M2" s="170"/>
      <c r="N2" s="170"/>
      <c r="O2" s="170"/>
      <c r="P2" s="170"/>
      <c r="Q2" s="170"/>
      <c r="R2" s="170"/>
      <c r="S2" s="170"/>
      <c r="T2" s="170"/>
      <c r="U2" s="170"/>
      <c r="V2" s="169"/>
      <c r="X2" s="166" t="s">
        <v>16</v>
      </c>
      <c r="Y2" s="167"/>
      <c r="Z2" s="169"/>
      <c r="AC2" s="166" t="s">
        <v>23</v>
      </c>
      <c r="AD2" s="171"/>
    </row>
    <row r="3" spans="1:202" x14ac:dyDescent="0.2">
      <c r="A3" s="155" t="s">
        <v>50</v>
      </c>
      <c r="B3" s="156"/>
      <c r="C3" s="156"/>
      <c r="D3" s="156"/>
      <c r="E3" s="156"/>
      <c r="F3" s="156"/>
      <c r="G3" s="157"/>
      <c r="H3" s="157"/>
      <c r="I3" s="158"/>
      <c r="J3" s="3"/>
      <c r="K3" s="3"/>
      <c r="L3" s="159"/>
      <c r="M3" s="160"/>
      <c r="N3" s="160"/>
      <c r="O3" s="160"/>
      <c r="P3" s="160"/>
      <c r="Q3" s="160"/>
      <c r="R3" s="160"/>
      <c r="S3" s="160"/>
      <c r="T3" s="160"/>
      <c r="U3" s="160"/>
      <c r="V3" s="161"/>
      <c r="X3" s="159"/>
      <c r="Y3" s="162"/>
      <c r="Z3" s="161"/>
      <c r="AC3" s="163"/>
      <c r="AD3" s="164"/>
    </row>
    <row r="4" spans="1:202" ht="5.25" customHeight="1" x14ac:dyDescent="0.2">
      <c r="A4" s="4"/>
      <c r="B4" s="4"/>
      <c r="C4" s="4"/>
      <c r="D4" s="4"/>
      <c r="E4" s="4"/>
      <c r="F4" s="4"/>
      <c r="G4" s="4"/>
      <c r="H4" s="4"/>
      <c r="I4" s="4"/>
      <c r="J4" s="4"/>
      <c r="K4" s="4"/>
      <c r="L4" s="4"/>
      <c r="M4" s="4"/>
      <c r="N4" s="4"/>
      <c r="O4" s="3"/>
      <c r="P4" s="3"/>
      <c r="Q4" s="3"/>
      <c r="R4" s="3"/>
      <c r="S4" s="3"/>
      <c r="T4" s="3"/>
      <c r="U4" s="3"/>
      <c r="V4" s="3"/>
      <c r="W4" s="4"/>
    </row>
    <row r="5" spans="1:202" x14ac:dyDescent="0.2">
      <c r="A5" s="166" t="s">
        <v>63</v>
      </c>
      <c r="B5" s="167"/>
      <c r="C5" s="167"/>
      <c r="D5" s="167"/>
      <c r="E5" s="169"/>
      <c r="F5" s="4"/>
      <c r="H5" s="166" t="s">
        <v>20</v>
      </c>
      <c r="I5" s="170"/>
      <c r="J5" s="170"/>
      <c r="K5" s="170"/>
      <c r="L5" s="170"/>
      <c r="M5" s="170"/>
      <c r="N5" s="169"/>
      <c r="O5" s="3"/>
      <c r="P5" s="3"/>
      <c r="Q5" s="166" t="s">
        <v>21</v>
      </c>
      <c r="R5" s="172"/>
      <c r="S5" s="173"/>
      <c r="U5" s="3"/>
      <c r="V5" s="166" t="s">
        <v>22</v>
      </c>
      <c r="W5" s="167"/>
      <c r="X5" s="167"/>
      <c r="Y5" s="167"/>
      <c r="Z5" s="167"/>
      <c r="AA5" s="167"/>
      <c r="AB5" s="167"/>
      <c r="AC5" s="167"/>
      <c r="AD5" s="171"/>
    </row>
    <row r="6" spans="1:202" x14ac:dyDescent="0.2">
      <c r="A6" s="174"/>
      <c r="B6" s="175"/>
      <c r="C6" s="175"/>
      <c r="D6" s="175"/>
      <c r="E6" s="176"/>
      <c r="F6" s="4"/>
      <c r="H6" s="484"/>
      <c r="I6" s="485"/>
      <c r="J6" s="485"/>
      <c r="K6" s="485"/>
      <c r="L6" s="485"/>
      <c r="M6" s="485"/>
      <c r="N6" s="486"/>
      <c r="O6" s="3"/>
      <c r="P6" s="3"/>
      <c r="Q6" s="180"/>
      <c r="R6" s="162"/>
      <c r="S6" s="181"/>
      <c r="U6" s="3"/>
      <c r="V6" s="182"/>
      <c r="W6" s="160"/>
      <c r="X6" s="160"/>
      <c r="Y6" s="160"/>
      <c r="Z6" s="160"/>
      <c r="AA6" s="160"/>
      <c r="AB6" s="160"/>
      <c r="AC6" s="160"/>
      <c r="AD6" s="161"/>
    </row>
    <row r="7" spans="1:202" ht="5.25" customHeight="1" thickBot="1" x14ac:dyDescent="0.25"/>
    <row r="8" spans="1:202" ht="11.25" customHeight="1" thickTop="1" x14ac:dyDescent="0.2">
      <c r="A8" s="183" t="s">
        <v>3</v>
      </c>
      <c r="B8" s="183" t="s">
        <v>2</v>
      </c>
      <c r="C8" s="185" t="s">
        <v>4</v>
      </c>
      <c r="D8" s="186"/>
      <c r="E8" s="186"/>
      <c r="F8" s="186"/>
      <c r="G8" s="186"/>
      <c r="H8" s="186"/>
      <c r="I8" s="186"/>
      <c r="J8" s="187"/>
      <c r="K8" s="188" t="s">
        <v>42</v>
      </c>
      <c r="L8" s="185" t="s">
        <v>5</v>
      </c>
      <c r="M8" s="191"/>
      <c r="N8" s="191"/>
      <c r="O8" s="191"/>
      <c r="P8" s="191"/>
      <c r="Q8" s="191"/>
      <c r="R8" s="191"/>
      <c r="S8" s="191"/>
      <c r="T8" s="191"/>
      <c r="U8" s="191"/>
      <c r="V8" s="191"/>
      <c r="W8" s="191"/>
      <c r="X8" s="191"/>
      <c r="Y8" s="192"/>
      <c r="Z8" s="193" t="s">
        <v>35</v>
      </c>
      <c r="AA8" s="199" t="s">
        <v>6</v>
      </c>
      <c r="AB8" s="200"/>
      <c r="AC8" s="200"/>
      <c r="AD8" s="201"/>
    </row>
    <row r="9" spans="1:202" ht="12.75" customHeight="1" x14ac:dyDescent="0.2">
      <c r="A9" s="184"/>
      <c r="B9" s="184"/>
      <c r="C9" s="208" t="s">
        <v>7</v>
      </c>
      <c r="D9" s="209"/>
      <c r="E9" s="210"/>
      <c r="F9" s="208" t="s">
        <v>8</v>
      </c>
      <c r="G9" s="170"/>
      <c r="H9" s="170"/>
      <c r="I9" s="210"/>
      <c r="J9" s="215" t="s">
        <v>41</v>
      </c>
      <c r="K9" s="189"/>
      <c r="L9" s="217" t="s">
        <v>9</v>
      </c>
      <c r="M9" s="218"/>
      <c r="N9" s="218"/>
      <c r="O9" s="219"/>
      <c r="P9" s="223" t="s">
        <v>10</v>
      </c>
      <c r="Q9" s="219"/>
      <c r="R9" s="225" t="s">
        <v>11</v>
      </c>
      <c r="S9" s="227" t="s">
        <v>12</v>
      </c>
      <c r="T9" s="228"/>
      <c r="U9" s="228"/>
      <c r="V9" s="229"/>
      <c r="W9" s="230" t="s">
        <v>15</v>
      </c>
      <c r="X9" s="232"/>
      <c r="Y9" s="233"/>
      <c r="Z9" s="194"/>
      <c r="AA9" s="202"/>
      <c r="AB9" s="203"/>
      <c r="AC9" s="203"/>
      <c r="AD9" s="204"/>
    </row>
    <row r="10" spans="1:202" ht="30" customHeight="1" thickBot="1" x14ac:dyDescent="0.25">
      <c r="A10" s="5"/>
      <c r="B10" s="6"/>
      <c r="C10" s="211"/>
      <c r="D10" s="212"/>
      <c r="E10" s="213"/>
      <c r="F10" s="211"/>
      <c r="G10" s="214"/>
      <c r="H10" s="214"/>
      <c r="I10" s="213"/>
      <c r="J10" s="216"/>
      <c r="K10" s="190"/>
      <c r="L10" s="220"/>
      <c r="M10" s="221"/>
      <c r="N10" s="221"/>
      <c r="O10" s="222"/>
      <c r="P10" s="488"/>
      <c r="Q10" s="489"/>
      <c r="R10" s="490"/>
      <c r="S10" s="196" t="s">
        <v>13</v>
      </c>
      <c r="T10" s="197"/>
      <c r="U10" s="438" t="s">
        <v>14</v>
      </c>
      <c r="V10" s="439"/>
      <c r="W10" s="491"/>
      <c r="X10" s="462"/>
      <c r="Y10" s="463"/>
      <c r="Z10" s="487"/>
      <c r="AA10" s="205"/>
      <c r="AB10" s="206"/>
      <c r="AC10" s="206"/>
      <c r="AD10" s="207"/>
    </row>
    <row r="11" spans="1:202" ht="7.5" customHeight="1" thickTop="1" x14ac:dyDescent="0.2">
      <c r="A11" s="98"/>
      <c r="B11" s="99"/>
      <c r="C11" s="248"/>
      <c r="D11" s="237"/>
      <c r="E11" s="505"/>
      <c r="F11" s="506"/>
      <c r="G11" s="237"/>
      <c r="H11" s="237"/>
      <c r="I11" s="505"/>
      <c r="J11" s="10"/>
      <c r="K11" s="11"/>
      <c r="L11" s="251" t="s">
        <v>28</v>
      </c>
      <c r="M11" s="252"/>
      <c r="N11" s="252"/>
      <c r="O11" s="499"/>
      <c r="P11" s="495" t="s">
        <v>29</v>
      </c>
      <c r="Q11" s="494"/>
      <c r="R11" s="53" t="s">
        <v>30</v>
      </c>
      <c r="S11" s="492" t="s">
        <v>31</v>
      </c>
      <c r="T11" s="493"/>
      <c r="U11" s="492" t="s">
        <v>32</v>
      </c>
      <c r="V11" s="494"/>
      <c r="W11" s="53" t="s">
        <v>33</v>
      </c>
      <c r="X11" s="495"/>
      <c r="Y11" s="494"/>
      <c r="Z11" s="53" t="s">
        <v>34</v>
      </c>
      <c r="AA11" s="14"/>
      <c r="AB11" s="8"/>
      <c r="AC11" s="8"/>
      <c r="AD11" s="15"/>
      <c r="GQ11" s="16"/>
      <c r="GR11" s="16"/>
    </row>
    <row r="12" spans="1:202" ht="11.25" customHeight="1" x14ac:dyDescent="0.2">
      <c r="A12" s="432" t="s">
        <v>51</v>
      </c>
      <c r="B12" s="694"/>
      <c r="C12" s="507"/>
      <c r="D12" s="509"/>
      <c r="E12" s="511"/>
      <c r="F12" s="703"/>
      <c r="G12" s="704"/>
      <c r="H12" s="509"/>
      <c r="I12" s="511"/>
      <c r="J12" s="513"/>
      <c r="K12" s="500"/>
      <c r="L12" s="697" t="s">
        <v>59</v>
      </c>
      <c r="M12" s="698"/>
      <c r="N12" s="698"/>
      <c r="O12" s="699"/>
      <c r="P12" s="498" t="s">
        <v>54</v>
      </c>
      <c r="Q12" s="497"/>
      <c r="R12" s="104" t="s">
        <v>55</v>
      </c>
      <c r="S12" s="496" t="s">
        <v>56</v>
      </c>
      <c r="T12" s="497"/>
      <c r="U12" s="496" t="s">
        <v>58</v>
      </c>
      <c r="V12" s="497"/>
      <c r="W12" s="104" t="s">
        <v>57</v>
      </c>
      <c r="X12" s="498" t="s">
        <v>52</v>
      </c>
      <c r="Y12" s="497"/>
      <c r="Z12" s="104" t="s">
        <v>53</v>
      </c>
      <c r="AA12" s="103"/>
      <c r="AB12" s="95"/>
      <c r="AC12" s="95"/>
      <c r="AD12" s="97"/>
      <c r="GQ12" s="16"/>
      <c r="GR12" s="16"/>
    </row>
    <row r="13" spans="1:202" ht="11.25" customHeight="1" x14ac:dyDescent="0.2">
      <c r="A13" s="695"/>
      <c r="B13" s="696"/>
      <c r="C13" s="508"/>
      <c r="D13" s="510"/>
      <c r="E13" s="512"/>
      <c r="F13" s="508"/>
      <c r="G13" s="705"/>
      <c r="H13" s="510"/>
      <c r="I13" s="512"/>
      <c r="J13" s="514"/>
      <c r="K13" s="501"/>
      <c r="L13" s="700"/>
      <c r="M13" s="701"/>
      <c r="N13" s="701"/>
      <c r="O13" s="702"/>
      <c r="P13" s="249"/>
      <c r="Q13" s="504"/>
      <c r="R13" s="102"/>
      <c r="S13" s="239"/>
      <c r="T13" s="504"/>
      <c r="U13" s="239"/>
      <c r="V13" s="504"/>
      <c r="W13" s="102"/>
      <c r="X13" s="249"/>
      <c r="Y13" s="504"/>
      <c r="Z13" s="102"/>
      <c r="AA13" s="17"/>
      <c r="AB13" s="18"/>
      <c r="AC13" s="18"/>
      <c r="AD13" s="19"/>
      <c r="GK13" s="2" t="e">
        <f>IF(MOD(CONCATENATE(C12,":",D12," ",E12)*1,0.010417)&lt;=0.004861,FLOOR(CONCATENATE(C12,":",D12," ",E12)*1,0.010417),CEILING(CONCATENATE(C12,":",D12," ",E12)*1,0.010417))</f>
        <v>#VALUE!</v>
      </c>
      <c r="GL13" s="2" t="e">
        <f>IF(MOD(CONCATENATE(F12,":",H12," ",I12)*1,0.010417)&lt;=0.004861,FLOOR(CONCATENATE(F12,":",H12," ",I12)*1,0.010417),CEILING(CONCATENATE(F12,":",H12," ",I12)*1,0.010417))</f>
        <v>#VALUE!</v>
      </c>
      <c r="GM13" s="2" t="str">
        <f t="shared" ref="GM13:GM45" si="0">IF(ISERROR(GK13),"",IF(ISERROR(GL13),"",ROUND((GL13-GK13)*24-J13/60,2)))</f>
        <v/>
      </c>
      <c r="GN13" s="2">
        <f>IF(GM13="",0,IF(GM13&lt;0,0,IF(GM13&gt;0,(IF(GK13&lt;0.25,0.25-GK13,IF(GK13&gt;0.75,0.75-GK13,0))+IF(GL13&gt;0.75,GL13-0.75,IF(GL13&lt;0.25,GL13-0.25,0)))*24,(IF(GK13&lt;0.75,IF(GK13&lt;0.25,0.25-GK13+0.25,0.25),1-GK13)+IF(GL13&gt;0.25,0.25,GL13))*24)))</f>
        <v>0</v>
      </c>
      <c r="GQ13" s="16"/>
      <c r="GR13" s="16"/>
    </row>
    <row r="14" spans="1:202" ht="15" customHeight="1" x14ac:dyDescent="0.2">
      <c r="A14" s="362" t="str">
        <f>IF(ISBLANK(A10),"",1)</f>
        <v/>
      </c>
      <c r="B14" s="362" t="str">
        <f>IF(ISBLANK(B10),"",16)</f>
        <v/>
      </c>
      <c r="C14" s="20"/>
      <c r="D14" s="107"/>
      <c r="E14" s="21"/>
      <c r="F14" s="552"/>
      <c r="G14" s="553"/>
      <c r="H14" s="107"/>
      <c r="I14" s="21"/>
      <c r="J14" s="22"/>
      <c r="K14" s="22"/>
      <c r="L14" s="273" t="str">
        <f>IF(GA14="","",IF(GA14&gt;8,8,GA14))</f>
        <v/>
      </c>
      <c r="M14" s="274"/>
      <c r="N14" s="274"/>
      <c r="O14" s="275"/>
      <c r="P14" s="524" t="str">
        <f t="shared" ref="P14:P45" si="1">IF(GM14="","",IF(K14="O",IF(GM14&lt;0,GM14+24,GM14),IF(IF(GM14&lt;0,GM14+24,GM14)&gt;8,IF(ISBLANK(K14),IF(GM14&lt;0,GM14+24,GM14)-8,IF(K14="B",IF(GM14&lt;0,GM14+24,GM14)-8,"")),"")))</f>
        <v/>
      </c>
      <c r="Q14" s="525"/>
      <c r="R14" s="23" t="str">
        <f t="shared" ref="R14:R45" si="2">IF(K14="P",IF(GM14&lt;0,GM14+24,GM14),"")</f>
        <v/>
      </c>
      <c r="S14" s="526"/>
      <c r="T14" s="525"/>
      <c r="U14" s="526"/>
      <c r="V14" s="525"/>
      <c r="W14" s="23" t="str">
        <f t="shared" ref="W14:W45" si="3">IF(ISERROR(GO14),"",IF(GO14&gt;=0.5,IF(K14&lt;&gt;"N",IF(ISBLANK(K14),GO14,IF(K14="B",GO14,IF(K14="O",GO14,IF(K14="P",GO14,"")))),IF(GO14&gt;=4,IF(GM14&lt;0,GM14+24,GM14),GO14)),""))</f>
        <v/>
      </c>
      <c r="X14" s="516"/>
      <c r="Y14" s="517"/>
      <c r="Z14" s="91"/>
      <c r="AA14" s="527"/>
      <c r="AB14" s="528"/>
      <c r="AC14" s="528"/>
      <c r="AD14" s="529"/>
      <c r="GA14" s="548" t="str">
        <f t="shared" ref="GA14:GA45" si="4">IF(K14="",IF(GM14&lt;0,GM14+24,GM14),IF(K14="B",IF(GM14&lt;0,GM14+24,GM14),""))</f>
        <v/>
      </c>
      <c r="GB14" s="549"/>
      <c r="GC14" s="549"/>
      <c r="GD14" s="525"/>
      <c r="GK14" s="2" t="e">
        <f t="shared" ref="GK14:GK45" si="5">IF(MOD(CONCATENATE(C14,":",D14," ",E14)*1,0.010417)&lt;=0.004861,FLOOR(CONCATENATE(C14,":",D14," ",E14)*1,0.010417),CEILING(CONCATENATE(C14,":",D14," ",E14)*1,0.010417))</f>
        <v>#VALUE!</v>
      </c>
      <c r="GL14" s="2" t="e">
        <f t="shared" ref="GL14:GL45" si="6">IF(MOD(CONCATENATE(F14,":",H14," ",I14)*1,0.010417)&lt;=0.004861,FLOOR(CONCATENATE(F14,":",H14," ",I14)*1,0.010417),CEILING(CONCATENATE(F14,":",H14," ",I14)*1,0.010417))</f>
        <v>#VALUE!</v>
      </c>
      <c r="GM14" s="2" t="str">
        <f t="shared" si="0"/>
        <v/>
      </c>
      <c r="GN14" s="2" t="str">
        <f>IF(GM14="","",ROUND(IF(GM14&gt;0,(IF(GK14&lt;0.25,0.25-GK14,IF(GK14&gt;0.75,0.75-GK14,0))+IF(GL14&gt;0.75,GL14-0.75,IF(GL14&lt;0.25,GL14-0.25,0)))*24,(IF(GK14&lt;0.75,IF(GK14&lt;0.25,0.25-GK14+0.25,0.25),1-GK14)+IF(GL14&gt;0.25,0.25,GL14))*24),2))</f>
        <v/>
      </c>
      <c r="GO14" s="2" t="str">
        <f>IF(GN14="","",IF(MOD(GN14,0.5)&lt;=0.25,CEILING(IF(K14="N",IF($GN$13&gt;=4,GM14,GN14),GN14),0.5),CEILING(IF(K14="N",IF($GN$13&gt;=4,GM14,GN14),GN14),0.5)))</f>
        <v/>
      </c>
      <c r="GQ14" s="16"/>
      <c r="GR14" s="16"/>
    </row>
    <row r="15" spans="1:202" ht="15" customHeight="1" x14ac:dyDescent="0.2">
      <c r="A15" s="515"/>
      <c r="B15" s="515"/>
      <c r="C15" s="83"/>
      <c r="D15" s="108"/>
      <c r="E15" s="84"/>
      <c r="F15" s="546"/>
      <c r="G15" s="547"/>
      <c r="H15" s="108"/>
      <c r="I15" s="84"/>
      <c r="J15" s="85"/>
      <c r="K15" s="85"/>
      <c r="L15" s="556" t="str">
        <f>IF(GA15="","",IF(GA15&gt;8,8,GA15))</f>
        <v/>
      </c>
      <c r="M15" s="557"/>
      <c r="N15" s="557"/>
      <c r="O15" s="558"/>
      <c r="P15" s="502" t="str">
        <f t="shared" si="1"/>
        <v/>
      </c>
      <c r="Q15" s="503"/>
      <c r="R15" s="86" t="str">
        <f t="shared" si="2"/>
        <v/>
      </c>
      <c r="S15" s="523"/>
      <c r="T15" s="503"/>
      <c r="U15" s="523"/>
      <c r="V15" s="503"/>
      <c r="W15" s="86" t="str">
        <f t="shared" si="3"/>
        <v/>
      </c>
      <c r="X15" s="533"/>
      <c r="Y15" s="534"/>
      <c r="Z15" s="92"/>
      <c r="AA15" s="530"/>
      <c r="AB15" s="531"/>
      <c r="AC15" s="531"/>
      <c r="AD15" s="532"/>
      <c r="GA15" s="550" t="str">
        <f t="shared" si="4"/>
        <v/>
      </c>
      <c r="GB15" s="551"/>
      <c r="GC15" s="551"/>
      <c r="GD15" s="503"/>
      <c r="GK15" s="2" t="e">
        <f t="shared" si="5"/>
        <v>#VALUE!</v>
      </c>
      <c r="GL15" s="2" t="e">
        <f t="shared" si="6"/>
        <v>#VALUE!</v>
      </c>
      <c r="GM15" s="2" t="str">
        <f t="shared" si="0"/>
        <v/>
      </c>
      <c r="GN15" s="2" t="str">
        <f t="shared" ref="GN15:GN45" si="7">IF(GM15="","",ROUND(IF(GM15&gt;0,(IF(GK15&lt;0.25,0.25-GK15,IF(GK15&gt;0.75,0.75-GK15,0))+IF(GL15&gt;0.75,GL15-0.75,IF(GL15&lt;0.25,GL15-0.25,0)))*24,(IF(GK15&lt;0.75,IF(GK15&lt;0.25,0.25-GK15+0.25,0.25),1-GK15)+IF(GL15&gt;0.25,0.25,GL15))*24),2))</f>
        <v/>
      </c>
      <c r="GO15" s="2" t="str">
        <f t="shared" ref="GO15:GO45" si="8">IF(GN15="","",IF(MOD(GN15,0.5)&lt;=0.25,CEILING(IF(K15="N",IF($GN$13&gt;=4,GM15,GN15),GN15),0.5),CEILING(IF(K15="N",IF($GN$13&gt;=4,GM15,GN15),GN15),0.5)))</f>
        <v/>
      </c>
      <c r="GP15" s="16"/>
      <c r="GQ15" s="16"/>
      <c r="GR15" s="16"/>
      <c r="GS15" s="16"/>
      <c r="GT15" s="16"/>
    </row>
    <row r="16" spans="1:202" ht="15" customHeight="1" x14ac:dyDescent="0.2">
      <c r="A16" s="518" t="str">
        <f>IF(A14="","",A14+1)</f>
        <v/>
      </c>
      <c r="B16" s="518" t="str">
        <f>IF(B14="","",B14+1)</f>
        <v/>
      </c>
      <c r="C16" s="26"/>
      <c r="D16" s="109"/>
      <c r="E16" s="27"/>
      <c r="F16" s="544"/>
      <c r="G16" s="545"/>
      <c r="H16" s="109"/>
      <c r="I16" s="27"/>
      <c r="J16" s="28"/>
      <c r="K16" s="29"/>
      <c r="L16" s="273" t="str">
        <f>IF(GA16="","",IF(GA16&gt;8,8,GA16))</f>
        <v/>
      </c>
      <c r="M16" s="274"/>
      <c r="N16" s="274"/>
      <c r="O16" s="275"/>
      <c r="P16" s="520" t="str">
        <f t="shared" si="1"/>
        <v/>
      </c>
      <c r="Q16" s="521"/>
      <c r="R16" s="30" t="str">
        <f t="shared" si="2"/>
        <v/>
      </c>
      <c r="S16" s="520"/>
      <c r="T16" s="521"/>
      <c r="U16" s="520"/>
      <c r="V16" s="521"/>
      <c r="W16" s="30" t="str">
        <f t="shared" si="3"/>
        <v/>
      </c>
      <c r="X16" s="535"/>
      <c r="Y16" s="536"/>
      <c r="Z16" s="93"/>
      <c r="AA16" s="538"/>
      <c r="AB16" s="539"/>
      <c r="AC16" s="539"/>
      <c r="AD16" s="540"/>
      <c r="GA16" s="554" t="str">
        <f t="shared" si="4"/>
        <v/>
      </c>
      <c r="GB16" s="555"/>
      <c r="GC16" s="555"/>
      <c r="GD16" s="521"/>
      <c r="GK16" s="2" t="e">
        <f t="shared" si="5"/>
        <v>#VALUE!</v>
      </c>
      <c r="GL16" s="2" t="e">
        <f t="shared" si="6"/>
        <v>#VALUE!</v>
      </c>
      <c r="GM16" s="2" t="str">
        <f t="shared" si="0"/>
        <v/>
      </c>
      <c r="GN16" s="2" t="str">
        <f t="shared" si="7"/>
        <v/>
      </c>
      <c r="GO16" s="2" t="str">
        <f t="shared" si="8"/>
        <v/>
      </c>
      <c r="GP16" s="16"/>
      <c r="GQ16" s="16"/>
      <c r="GR16" s="16"/>
      <c r="GS16" s="16"/>
      <c r="GT16" s="16"/>
    </row>
    <row r="17" spans="1:202" ht="15" customHeight="1" x14ac:dyDescent="0.2">
      <c r="A17" s="519"/>
      <c r="B17" s="519"/>
      <c r="C17" s="83"/>
      <c r="D17" s="108"/>
      <c r="E17" s="84"/>
      <c r="F17" s="546"/>
      <c r="G17" s="547"/>
      <c r="H17" s="108"/>
      <c r="I17" s="84"/>
      <c r="J17" s="85"/>
      <c r="K17" s="87"/>
      <c r="L17" s="556" t="str">
        <f>IF(GA17="","",IF(GA17&gt;8,8,GA17))</f>
        <v/>
      </c>
      <c r="M17" s="557"/>
      <c r="N17" s="557"/>
      <c r="O17" s="558"/>
      <c r="P17" s="502" t="str">
        <f t="shared" si="1"/>
        <v/>
      </c>
      <c r="Q17" s="503"/>
      <c r="R17" s="86" t="str">
        <f t="shared" si="2"/>
        <v/>
      </c>
      <c r="S17" s="522"/>
      <c r="T17" s="503"/>
      <c r="U17" s="522"/>
      <c r="V17" s="503"/>
      <c r="W17" s="86" t="str">
        <f t="shared" si="3"/>
        <v/>
      </c>
      <c r="X17" s="537"/>
      <c r="Y17" s="534"/>
      <c r="Z17" s="94"/>
      <c r="AA17" s="541"/>
      <c r="AB17" s="542"/>
      <c r="AC17" s="542"/>
      <c r="AD17" s="543"/>
      <c r="GA17" s="550" t="str">
        <f t="shared" si="4"/>
        <v/>
      </c>
      <c r="GB17" s="551"/>
      <c r="GC17" s="551"/>
      <c r="GD17" s="503"/>
      <c r="GK17" s="2" t="e">
        <f t="shared" si="5"/>
        <v>#VALUE!</v>
      </c>
      <c r="GL17" s="2" t="e">
        <f t="shared" si="6"/>
        <v>#VALUE!</v>
      </c>
      <c r="GM17" s="2" t="str">
        <f t="shared" si="0"/>
        <v/>
      </c>
      <c r="GN17" s="2" t="str">
        <f t="shared" si="7"/>
        <v/>
      </c>
      <c r="GO17" s="2" t="str">
        <f t="shared" si="8"/>
        <v/>
      </c>
      <c r="GP17" s="16"/>
      <c r="GQ17" s="16"/>
      <c r="GR17" s="16"/>
      <c r="GS17" s="16"/>
      <c r="GT17" s="16"/>
    </row>
    <row r="18" spans="1:202" ht="15" customHeight="1" x14ac:dyDescent="0.2">
      <c r="A18" s="518" t="str">
        <f>IF(A16="","",A16+1)</f>
        <v/>
      </c>
      <c r="B18" s="518" t="str">
        <f>IF(B16="","",B16+1)</f>
        <v/>
      </c>
      <c r="C18" s="26"/>
      <c r="D18" s="109"/>
      <c r="E18" s="27"/>
      <c r="F18" s="544"/>
      <c r="G18" s="545"/>
      <c r="H18" s="109"/>
      <c r="I18" s="27"/>
      <c r="J18" s="28"/>
      <c r="K18" s="29"/>
      <c r="L18" s="273" t="str">
        <f t="shared" ref="L18:L45" si="9">IF(GA18="","",IF(GA18&gt;8,8,GA18))</f>
        <v/>
      </c>
      <c r="M18" s="274"/>
      <c r="N18" s="274"/>
      <c r="O18" s="275"/>
      <c r="P18" s="520" t="str">
        <f t="shared" si="1"/>
        <v/>
      </c>
      <c r="Q18" s="521"/>
      <c r="R18" s="30" t="str">
        <f t="shared" si="2"/>
        <v/>
      </c>
      <c r="S18" s="520"/>
      <c r="T18" s="521"/>
      <c r="U18" s="520"/>
      <c r="V18" s="521"/>
      <c r="W18" s="30" t="str">
        <f t="shared" si="3"/>
        <v/>
      </c>
      <c r="X18" s="535"/>
      <c r="Y18" s="536"/>
      <c r="Z18" s="93"/>
      <c r="AA18" s="538"/>
      <c r="AB18" s="539"/>
      <c r="AC18" s="539"/>
      <c r="AD18" s="540"/>
      <c r="GA18" s="554" t="str">
        <f t="shared" si="4"/>
        <v/>
      </c>
      <c r="GB18" s="555"/>
      <c r="GC18" s="555"/>
      <c r="GD18" s="521"/>
      <c r="GK18" s="2" t="e">
        <f t="shared" si="5"/>
        <v>#VALUE!</v>
      </c>
      <c r="GL18" s="2" t="e">
        <f t="shared" si="6"/>
        <v>#VALUE!</v>
      </c>
      <c r="GM18" s="2" t="str">
        <f t="shared" si="0"/>
        <v/>
      </c>
      <c r="GN18" s="2" t="str">
        <f t="shared" si="7"/>
        <v/>
      </c>
      <c r="GO18" s="2" t="str">
        <f t="shared" si="8"/>
        <v/>
      </c>
      <c r="GP18" s="16"/>
      <c r="GQ18" s="16"/>
      <c r="GR18" s="16"/>
      <c r="GS18" s="16"/>
      <c r="GT18" s="16"/>
    </row>
    <row r="19" spans="1:202" ht="15" customHeight="1" x14ac:dyDescent="0.2">
      <c r="A19" s="519"/>
      <c r="B19" s="519"/>
      <c r="C19" s="83"/>
      <c r="D19" s="108"/>
      <c r="E19" s="84"/>
      <c r="F19" s="546"/>
      <c r="G19" s="547"/>
      <c r="H19" s="108"/>
      <c r="I19" s="84"/>
      <c r="J19" s="85"/>
      <c r="K19" s="87"/>
      <c r="L19" s="556" t="str">
        <f t="shared" si="9"/>
        <v/>
      </c>
      <c r="M19" s="557"/>
      <c r="N19" s="557"/>
      <c r="O19" s="558"/>
      <c r="P19" s="502" t="str">
        <f t="shared" si="1"/>
        <v/>
      </c>
      <c r="Q19" s="503"/>
      <c r="R19" s="86" t="str">
        <f t="shared" si="2"/>
        <v/>
      </c>
      <c r="S19" s="522"/>
      <c r="T19" s="503"/>
      <c r="U19" s="522"/>
      <c r="V19" s="503"/>
      <c r="W19" s="86" t="str">
        <f t="shared" si="3"/>
        <v/>
      </c>
      <c r="X19" s="537"/>
      <c r="Y19" s="534"/>
      <c r="Z19" s="94"/>
      <c r="AA19" s="541"/>
      <c r="AB19" s="542"/>
      <c r="AC19" s="542"/>
      <c r="AD19" s="543"/>
      <c r="GA19" s="550" t="str">
        <f t="shared" si="4"/>
        <v/>
      </c>
      <c r="GB19" s="551"/>
      <c r="GC19" s="551"/>
      <c r="GD19" s="503"/>
      <c r="GK19" s="2" t="e">
        <f t="shared" si="5"/>
        <v>#VALUE!</v>
      </c>
      <c r="GL19" s="2" t="e">
        <f t="shared" si="6"/>
        <v>#VALUE!</v>
      </c>
      <c r="GM19" s="2" t="str">
        <f t="shared" si="0"/>
        <v/>
      </c>
      <c r="GN19" s="2" t="str">
        <f t="shared" si="7"/>
        <v/>
      </c>
      <c r="GO19" s="2" t="str">
        <f t="shared" si="8"/>
        <v/>
      </c>
      <c r="GP19" s="16"/>
      <c r="GQ19" s="16"/>
      <c r="GR19" s="16"/>
      <c r="GS19" s="16"/>
      <c r="GT19" s="16"/>
    </row>
    <row r="20" spans="1:202" ht="15" customHeight="1" x14ac:dyDescent="0.2">
      <c r="A20" s="518" t="str">
        <f>IF(A18="","",A18+1)</f>
        <v/>
      </c>
      <c r="B20" s="518" t="str">
        <f>IF(B18="","",B18+1)</f>
        <v/>
      </c>
      <c r="C20" s="26"/>
      <c r="D20" s="109"/>
      <c r="E20" s="27"/>
      <c r="F20" s="544"/>
      <c r="G20" s="545"/>
      <c r="H20" s="109"/>
      <c r="I20" s="27"/>
      <c r="J20" s="28"/>
      <c r="K20" s="29"/>
      <c r="L20" s="273" t="str">
        <f t="shared" si="9"/>
        <v/>
      </c>
      <c r="M20" s="274"/>
      <c r="N20" s="274"/>
      <c r="O20" s="275"/>
      <c r="P20" s="520" t="str">
        <f t="shared" si="1"/>
        <v/>
      </c>
      <c r="Q20" s="521"/>
      <c r="R20" s="30" t="str">
        <f t="shared" si="2"/>
        <v/>
      </c>
      <c r="S20" s="520"/>
      <c r="T20" s="521"/>
      <c r="U20" s="520"/>
      <c r="V20" s="521"/>
      <c r="W20" s="30" t="str">
        <f t="shared" si="3"/>
        <v/>
      </c>
      <c r="X20" s="535"/>
      <c r="Y20" s="536"/>
      <c r="Z20" s="93"/>
      <c r="AA20" s="538"/>
      <c r="AB20" s="539"/>
      <c r="AC20" s="539"/>
      <c r="AD20" s="540"/>
      <c r="GA20" s="554" t="str">
        <f t="shared" si="4"/>
        <v/>
      </c>
      <c r="GB20" s="555"/>
      <c r="GC20" s="555"/>
      <c r="GD20" s="521"/>
      <c r="GK20" s="2" t="e">
        <f t="shared" si="5"/>
        <v>#VALUE!</v>
      </c>
      <c r="GL20" s="2" t="e">
        <f t="shared" si="6"/>
        <v>#VALUE!</v>
      </c>
      <c r="GM20" s="2" t="str">
        <f t="shared" si="0"/>
        <v/>
      </c>
      <c r="GN20" s="2" t="str">
        <f t="shared" si="7"/>
        <v/>
      </c>
      <c r="GO20" s="2" t="str">
        <f t="shared" si="8"/>
        <v/>
      </c>
      <c r="GP20" s="16"/>
      <c r="GQ20" s="16"/>
      <c r="GR20" s="16"/>
      <c r="GS20" s="16"/>
      <c r="GT20" s="16"/>
    </row>
    <row r="21" spans="1:202" ht="15" customHeight="1" x14ac:dyDescent="0.2">
      <c r="A21" s="519"/>
      <c r="B21" s="519"/>
      <c r="C21" s="83"/>
      <c r="D21" s="108"/>
      <c r="E21" s="84"/>
      <c r="F21" s="546"/>
      <c r="G21" s="547"/>
      <c r="H21" s="108"/>
      <c r="I21" s="84"/>
      <c r="J21" s="85"/>
      <c r="K21" s="87"/>
      <c r="L21" s="556" t="str">
        <f t="shared" si="9"/>
        <v/>
      </c>
      <c r="M21" s="557"/>
      <c r="N21" s="557"/>
      <c r="O21" s="558"/>
      <c r="P21" s="502" t="str">
        <f t="shared" si="1"/>
        <v/>
      </c>
      <c r="Q21" s="503"/>
      <c r="R21" s="86" t="str">
        <f t="shared" si="2"/>
        <v/>
      </c>
      <c r="S21" s="522"/>
      <c r="T21" s="503"/>
      <c r="U21" s="522"/>
      <c r="V21" s="503"/>
      <c r="W21" s="86" t="str">
        <f t="shared" si="3"/>
        <v/>
      </c>
      <c r="X21" s="537"/>
      <c r="Y21" s="534"/>
      <c r="Z21" s="94"/>
      <c r="AA21" s="541"/>
      <c r="AB21" s="542"/>
      <c r="AC21" s="542"/>
      <c r="AD21" s="543"/>
      <c r="GA21" s="550" t="str">
        <f t="shared" si="4"/>
        <v/>
      </c>
      <c r="GB21" s="551"/>
      <c r="GC21" s="551"/>
      <c r="GD21" s="503"/>
      <c r="GK21" s="2" t="e">
        <f t="shared" si="5"/>
        <v>#VALUE!</v>
      </c>
      <c r="GL21" s="2" t="e">
        <f t="shared" si="6"/>
        <v>#VALUE!</v>
      </c>
      <c r="GM21" s="2" t="str">
        <f t="shared" si="0"/>
        <v/>
      </c>
      <c r="GN21" s="2" t="str">
        <f t="shared" si="7"/>
        <v/>
      </c>
      <c r="GO21" s="2" t="str">
        <f t="shared" si="8"/>
        <v/>
      </c>
      <c r="GP21" s="16"/>
      <c r="GQ21" s="16"/>
      <c r="GR21" s="16"/>
      <c r="GS21" s="16"/>
      <c r="GT21" s="16"/>
    </row>
    <row r="22" spans="1:202" ht="15" customHeight="1" x14ac:dyDescent="0.2">
      <c r="A22" s="518" t="str">
        <f>IF(A20="","",A20+1)</f>
        <v/>
      </c>
      <c r="B22" s="518" t="str">
        <f>IF(B20="","",B20+1)</f>
        <v/>
      </c>
      <c r="C22" s="26"/>
      <c r="D22" s="109"/>
      <c r="E22" s="27"/>
      <c r="F22" s="544"/>
      <c r="G22" s="545"/>
      <c r="H22" s="109"/>
      <c r="I22" s="27"/>
      <c r="J22" s="28"/>
      <c r="K22" s="29"/>
      <c r="L22" s="273" t="str">
        <f t="shared" si="9"/>
        <v/>
      </c>
      <c r="M22" s="274"/>
      <c r="N22" s="274"/>
      <c r="O22" s="275"/>
      <c r="P22" s="520" t="str">
        <f t="shared" si="1"/>
        <v/>
      </c>
      <c r="Q22" s="521"/>
      <c r="R22" s="30" t="str">
        <f t="shared" si="2"/>
        <v/>
      </c>
      <c r="S22" s="520"/>
      <c r="T22" s="521"/>
      <c r="U22" s="520"/>
      <c r="V22" s="521"/>
      <c r="W22" s="30" t="str">
        <f t="shared" si="3"/>
        <v/>
      </c>
      <c r="X22" s="535"/>
      <c r="Y22" s="536"/>
      <c r="Z22" s="93"/>
      <c r="AA22" s="538"/>
      <c r="AB22" s="539"/>
      <c r="AC22" s="539"/>
      <c r="AD22" s="540"/>
      <c r="GA22" s="554" t="str">
        <f t="shared" si="4"/>
        <v/>
      </c>
      <c r="GB22" s="555"/>
      <c r="GC22" s="555"/>
      <c r="GD22" s="521"/>
      <c r="GK22" s="2" t="e">
        <f t="shared" si="5"/>
        <v>#VALUE!</v>
      </c>
      <c r="GL22" s="2" t="e">
        <f t="shared" si="6"/>
        <v>#VALUE!</v>
      </c>
      <c r="GM22" s="2" t="str">
        <f t="shared" si="0"/>
        <v/>
      </c>
      <c r="GN22" s="2" t="str">
        <f t="shared" si="7"/>
        <v/>
      </c>
      <c r="GO22" s="2" t="str">
        <f t="shared" si="8"/>
        <v/>
      </c>
      <c r="GP22" s="16"/>
      <c r="GQ22" s="16"/>
      <c r="GR22" s="16"/>
      <c r="GS22" s="16"/>
      <c r="GT22" s="16"/>
    </row>
    <row r="23" spans="1:202" ht="15" customHeight="1" x14ac:dyDescent="0.2">
      <c r="A23" s="519"/>
      <c r="B23" s="519"/>
      <c r="C23" s="83"/>
      <c r="D23" s="108"/>
      <c r="E23" s="84"/>
      <c r="F23" s="546"/>
      <c r="G23" s="547"/>
      <c r="H23" s="108"/>
      <c r="I23" s="84"/>
      <c r="J23" s="85"/>
      <c r="K23" s="87"/>
      <c r="L23" s="556" t="str">
        <f t="shared" si="9"/>
        <v/>
      </c>
      <c r="M23" s="557"/>
      <c r="N23" s="557"/>
      <c r="O23" s="558"/>
      <c r="P23" s="502" t="str">
        <f t="shared" si="1"/>
        <v/>
      </c>
      <c r="Q23" s="503"/>
      <c r="R23" s="86" t="str">
        <f t="shared" si="2"/>
        <v/>
      </c>
      <c r="S23" s="522"/>
      <c r="T23" s="503"/>
      <c r="U23" s="522"/>
      <c r="V23" s="503"/>
      <c r="W23" s="86" t="str">
        <f t="shared" si="3"/>
        <v/>
      </c>
      <c r="X23" s="537"/>
      <c r="Y23" s="534"/>
      <c r="Z23" s="94"/>
      <c r="AA23" s="541"/>
      <c r="AB23" s="542"/>
      <c r="AC23" s="542"/>
      <c r="AD23" s="543"/>
      <c r="GA23" s="550" t="str">
        <f t="shared" si="4"/>
        <v/>
      </c>
      <c r="GB23" s="551"/>
      <c r="GC23" s="551"/>
      <c r="GD23" s="503"/>
      <c r="GK23" s="2" t="e">
        <f t="shared" si="5"/>
        <v>#VALUE!</v>
      </c>
      <c r="GL23" s="2" t="e">
        <f t="shared" si="6"/>
        <v>#VALUE!</v>
      </c>
      <c r="GM23" s="2" t="str">
        <f t="shared" si="0"/>
        <v/>
      </c>
      <c r="GN23" s="2" t="str">
        <f t="shared" si="7"/>
        <v/>
      </c>
      <c r="GO23" s="2" t="str">
        <f t="shared" si="8"/>
        <v/>
      </c>
      <c r="GP23" s="16"/>
      <c r="GQ23" s="16"/>
      <c r="GR23" s="16"/>
      <c r="GS23" s="16"/>
      <c r="GT23" s="16"/>
    </row>
    <row r="24" spans="1:202" ht="15" customHeight="1" x14ac:dyDescent="0.2">
      <c r="A24" s="518" t="str">
        <f>IF(A22="","",A22+1)</f>
        <v/>
      </c>
      <c r="B24" s="518" t="str">
        <f>IF(B22="","",B22+1)</f>
        <v/>
      </c>
      <c r="C24" s="26"/>
      <c r="D24" s="109"/>
      <c r="E24" s="27"/>
      <c r="F24" s="544"/>
      <c r="G24" s="545"/>
      <c r="H24" s="109"/>
      <c r="I24" s="27"/>
      <c r="J24" s="28"/>
      <c r="K24" s="29"/>
      <c r="L24" s="273" t="str">
        <f t="shared" si="9"/>
        <v/>
      </c>
      <c r="M24" s="274"/>
      <c r="N24" s="274"/>
      <c r="O24" s="275"/>
      <c r="P24" s="520" t="str">
        <f t="shared" si="1"/>
        <v/>
      </c>
      <c r="Q24" s="521"/>
      <c r="R24" s="30" t="str">
        <f t="shared" si="2"/>
        <v/>
      </c>
      <c r="S24" s="520"/>
      <c r="T24" s="521"/>
      <c r="U24" s="520"/>
      <c r="V24" s="521"/>
      <c r="W24" s="30" t="str">
        <f t="shared" si="3"/>
        <v/>
      </c>
      <c r="X24" s="535"/>
      <c r="Y24" s="536"/>
      <c r="Z24" s="93"/>
      <c r="AA24" s="538"/>
      <c r="AB24" s="539"/>
      <c r="AC24" s="539"/>
      <c r="AD24" s="540"/>
      <c r="GA24" s="554" t="str">
        <f t="shared" si="4"/>
        <v/>
      </c>
      <c r="GB24" s="555"/>
      <c r="GC24" s="555"/>
      <c r="GD24" s="521"/>
      <c r="GK24" s="2" t="e">
        <f t="shared" si="5"/>
        <v>#VALUE!</v>
      </c>
      <c r="GL24" s="2" t="e">
        <f t="shared" si="6"/>
        <v>#VALUE!</v>
      </c>
      <c r="GM24" s="2" t="str">
        <f t="shared" si="0"/>
        <v/>
      </c>
      <c r="GN24" s="2" t="str">
        <f t="shared" si="7"/>
        <v/>
      </c>
      <c r="GO24" s="2" t="str">
        <f t="shared" si="8"/>
        <v/>
      </c>
      <c r="GP24" s="16"/>
      <c r="GQ24" s="16"/>
      <c r="GR24" s="16"/>
      <c r="GS24" s="16"/>
      <c r="GT24" s="16"/>
    </row>
    <row r="25" spans="1:202" ht="15" customHeight="1" x14ac:dyDescent="0.2">
      <c r="A25" s="519"/>
      <c r="B25" s="519"/>
      <c r="C25" s="83"/>
      <c r="D25" s="108"/>
      <c r="E25" s="84"/>
      <c r="F25" s="546"/>
      <c r="G25" s="547"/>
      <c r="H25" s="108"/>
      <c r="I25" s="84"/>
      <c r="J25" s="85"/>
      <c r="K25" s="87"/>
      <c r="L25" s="556" t="str">
        <f t="shared" si="9"/>
        <v/>
      </c>
      <c r="M25" s="557"/>
      <c r="N25" s="557"/>
      <c r="O25" s="558"/>
      <c r="P25" s="502" t="str">
        <f t="shared" si="1"/>
        <v/>
      </c>
      <c r="Q25" s="503"/>
      <c r="R25" s="86" t="str">
        <f t="shared" si="2"/>
        <v/>
      </c>
      <c r="S25" s="522"/>
      <c r="T25" s="503"/>
      <c r="U25" s="522"/>
      <c r="V25" s="503"/>
      <c r="W25" s="86" t="str">
        <f t="shared" si="3"/>
        <v/>
      </c>
      <c r="X25" s="537"/>
      <c r="Y25" s="534"/>
      <c r="Z25" s="94"/>
      <c r="AA25" s="541"/>
      <c r="AB25" s="542"/>
      <c r="AC25" s="542"/>
      <c r="AD25" s="543"/>
      <c r="GA25" s="550" t="str">
        <f t="shared" si="4"/>
        <v/>
      </c>
      <c r="GB25" s="551"/>
      <c r="GC25" s="551"/>
      <c r="GD25" s="503"/>
      <c r="GK25" s="2" t="e">
        <f t="shared" si="5"/>
        <v>#VALUE!</v>
      </c>
      <c r="GL25" s="2" t="e">
        <f t="shared" si="6"/>
        <v>#VALUE!</v>
      </c>
      <c r="GM25" s="2" t="str">
        <f t="shared" si="0"/>
        <v/>
      </c>
      <c r="GN25" s="2" t="str">
        <f t="shared" si="7"/>
        <v/>
      </c>
      <c r="GO25" s="2" t="str">
        <f t="shared" si="8"/>
        <v/>
      </c>
      <c r="GP25" s="16"/>
      <c r="GQ25" s="16"/>
      <c r="GR25" s="16"/>
      <c r="GS25" s="16"/>
      <c r="GT25" s="16"/>
    </row>
    <row r="26" spans="1:202" ht="15" customHeight="1" x14ac:dyDescent="0.2">
      <c r="A26" s="518" t="str">
        <f>IF(A24="","",A24+1)</f>
        <v/>
      </c>
      <c r="B26" s="518" t="str">
        <f>IF(B24="","",B24+1)</f>
        <v/>
      </c>
      <c r="C26" s="26"/>
      <c r="D26" s="109"/>
      <c r="E26" s="27"/>
      <c r="F26" s="544"/>
      <c r="G26" s="545"/>
      <c r="H26" s="109"/>
      <c r="I26" s="27"/>
      <c r="J26" s="28"/>
      <c r="K26" s="29"/>
      <c r="L26" s="273" t="str">
        <f t="shared" si="9"/>
        <v/>
      </c>
      <c r="M26" s="274"/>
      <c r="N26" s="274"/>
      <c r="O26" s="275"/>
      <c r="P26" s="520" t="str">
        <f t="shared" si="1"/>
        <v/>
      </c>
      <c r="Q26" s="521"/>
      <c r="R26" s="30" t="str">
        <f t="shared" si="2"/>
        <v/>
      </c>
      <c r="S26" s="520"/>
      <c r="T26" s="521"/>
      <c r="U26" s="520"/>
      <c r="V26" s="521"/>
      <c r="W26" s="30" t="str">
        <f t="shared" si="3"/>
        <v/>
      </c>
      <c r="X26" s="535"/>
      <c r="Y26" s="536"/>
      <c r="Z26" s="93"/>
      <c r="AA26" s="538"/>
      <c r="AB26" s="539"/>
      <c r="AC26" s="539"/>
      <c r="AD26" s="540"/>
      <c r="GA26" s="554" t="str">
        <f t="shared" si="4"/>
        <v/>
      </c>
      <c r="GB26" s="555"/>
      <c r="GC26" s="555"/>
      <c r="GD26" s="521"/>
      <c r="GK26" s="2" t="e">
        <f t="shared" si="5"/>
        <v>#VALUE!</v>
      </c>
      <c r="GL26" s="2" t="e">
        <f t="shared" si="6"/>
        <v>#VALUE!</v>
      </c>
      <c r="GM26" s="2" t="str">
        <f t="shared" si="0"/>
        <v/>
      </c>
      <c r="GN26" s="2" t="str">
        <f t="shared" si="7"/>
        <v/>
      </c>
      <c r="GO26" s="2" t="str">
        <f t="shared" si="8"/>
        <v/>
      </c>
      <c r="GP26" s="16"/>
      <c r="GQ26" s="16"/>
      <c r="GR26" s="16"/>
      <c r="GS26" s="16"/>
      <c r="GT26" s="16"/>
    </row>
    <row r="27" spans="1:202" ht="15" customHeight="1" x14ac:dyDescent="0.2">
      <c r="A27" s="519"/>
      <c r="B27" s="519"/>
      <c r="C27" s="83"/>
      <c r="D27" s="108"/>
      <c r="E27" s="84"/>
      <c r="F27" s="546"/>
      <c r="G27" s="547"/>
      <c r="H27" s="108"/>
      <c r="I27" s="84"/>
      <c r="J27" s="85"/>
      <c r="K27" s="87"/>
      <c r="L27" s="556" t="str">
        <f t="shared" si="9"/>
        <v/>
      </c>
      <c r="M27" s="557"/>
      <c r="N27" s="557"/>
      <c r="O27" s="558"/>
      <c r="P27" s="502" t="str">
        <f t="shared" si="1"/>
        <v/>
      </c>
      <c r="Q27" s="503"/>
      <c r="R27" s="86" t="str">
        <f t="shared" si="2"/>
        <v/>
      </c>
      <c r="S27" s="522"/>
      <c r="T27" s="503"/>
      <c r="U27" s="522"/>
      <c r="V27" s="503"/>
      <c r="W27" s="86" t="str">
        <f t="shared" si="3"/>
        <v/>
      </c>
      <c r="X27" s="537"/>
      <c r="Y27" s="534"/>
      <c r="Z27" s="94"/>
      <c r="AA27" s="541"/>
      <c r="AB27" s="542"/>
      <c r="AC27" s="542"/>
      <c r="AD27" s="543"/>
      <c r="GA27" s="550" t="str">
        <f t="shared" si="4"/>
        <v/>
      </c>
      <c r="GB27" s="551"/>
      <c r="GC27" s="551"/>
      <c r="GD27" s="503"/>
      <c r="GK27" s="2" t="e">
        <f t="shared" si="5"/>
        <v>#VALUE!</v>
      </c>
      <c r="GL27" s="2" t="e">
        <f t="shared" si="6"/>
        <v>#VALUE!</v>
      </c>
      <c r="GM27" s="2" t="str">
        <f t="shared" si="0"/>
        <v/>
      </c>
      <c r="GN27" s="2" t="str">
        <f t="shared" si="7"/>
        <v/>
      </c>
      <c r="GO27" s="2" t="str">
        <f t="shared" si="8"/>
        <v/>
      </c>
      <c r="GP27" s="16"/>
      <c r="GQ27" s="16"/>
      <c r="GR27" s="16"/>
      <c r="GS27" s="16"/>
      <c r="GT27" s="16"/>
    </row>
    <row r="28" spans="1:202" ht="15" customHeight="1" x14ac:dyDescent="0.2">
      <c r="A28" s="518" t="str">
        <f>IF(A26="","",A26+1)</f>
        <v/>
      </c>
      <c r="B28" s="518" t="str">
        <f>IF(B26="","",B26+1)</f>
        <v/>
      </c>
      <c r="C28" s="26"/>
      <c r="D28" s="109"/>
      <c r="E28" s="27"/>
      <c r="F28" s="544"/>
      <c r="G28" s="545"/>
      <c r="H28" s="109"/>
      <c r="I28" s="27"/>
      <c r="J28" s="28"/>
      <c r="K28" s="29"/>
      <c r="L28" s="273" t="str">
        <f t="shared" si="9"/>
        <v/>
      </c>
      <c r="M28" s="274"/>
      <c r="N28" s="274"/>
      <c r="O28" s="275"/>
      <c r="P28" s="520" t="str">
        <f t="shared" si="1"/>
        <v/>
      </c>
      <c r="Q28" s="521"/>
      <c r="R28" s="30" t="str">
        <f t="shared" si="2"/>
        <v/>
      </c>
      <c r="S28" s="520"/>
      <c r="T28" s="521"/>
      <c r="U28" s="520"/>
      <c r="V28" s="521"/>
      <c r="W28" s="30" t="str">
        <f t="shared" si="3"/>
        <v/>
      </c>
      <c r="X28" s="535"/>
      <c r="Y28" s="536"/>
      <c r="Z28" s="93"/>
      <c r="AA28" s="538"/>
      <c r="AB28" s="539"/>
      <c r="AC28" s="539"/>
      <c r="AD28" s="540"/>
      <c r="GA28" s="554" t="str">
        <f t="shared" si="4"/>
        <v/>
      </c>
      <c r="GB28" s="555"/>
      <c r="GC28" s="555"/>
      <c r="GD28" s="521"/>
      <c r="GK28" s="2" t="e">
        <f t="shared" si="5"/>
        <v>#VALUE!</v>
      </c>
      <c r="GL28" s="2" t="e">
        <f t="shared" si="6"/>
        <v>#VALUE!</v>
      </c>
      <c r="GM28" s="2" t="str">
        <f t="shared" si="0"/>
        <v/>
      </c>
      <c r="GN28" s="2" t="str">
        <f t="shared" si="7"/>
        <v/>
      </c>
      <c r="GO28" s="2" t="str">
        <f t="shared" si="8"/>
        <v/>
      </c>
      <c r="GP28" s="16"/>
      <c r="GQ28" s="16"/>
      <c r="GR28" s="16"/>
      <c r="GS28" s="16"/>
      <c r="GT28" s="16"/>
    </row>
    <row r="29" spans="1:202" ht="15" customHeight="1" x14ac:dyDescent="0.2">
      <c r="A29" s="519"/>
      <c r="B29" s="519"/>
      <c r="C29" s="83"/>
      <c r="D29" s="108"/>
      <c r="E29" s="84"/>
      <c r="F29" s="546"/>
      <c r="G29" s="547"/>
      <c r="H29" s="108"/>
      <c r="I29" s="84"/>
      <c r="J29" s="85"/>
      <c r="K29" s="87"/>
      <c r="L29" s="556" t="str">
        <f t="shared" si="9"/>
        <v/>
      </c>
      <c r="M29" s="557"/>
      <c r="N29" s="557"/>
      <c r="O29" s="558"/>
      <c r="P29" s="502" t="str">
        <f t="shared" si="1"/>
        <v/>
      </c>
      <c r="Q29" s="503"/>
      <c r="R29" s="86" t="str">
        <f t="shared" si="2"/>
        <v/>
      </c>
      <c r="S29" s="522"/>
      <c r="T29" s="503"/>
      <c r="U29" s="522"/>
      <c r="V29" s="503"/>
      <c r="W29" s="86" t="str">
        <f t="shared" si="3"/>
        <v/>
      </c>
      <c r="X29" s="537"/>
      <c r="Y29" s="534"/>
      <c r="Z29" s="94"/>
      <c r="AA29" s="541"/>
      <c r="AB29" s="542"/>
      <c r="AC29" s="542"/>
      <c r="AD29" s="543"/>
      <c r="GA29" s="550" t="str">
        <f t="shared" si="4"/>
        <v/>
      </c>
      <c r="GB29" s="551"/>
      <c r="GC29" s="551"/>
      <c r="GD29" s="503"/>
      <c r="GK29" s="2" t="e">
        <f t="shared" si="5"/>
        <v>#VALUE!</v>
      </c>
      <c r="GL29" s="2" t="e">
        <f t="shared" si="6"/>
        <v>#VALUE!</v>
      </c>
      <c r="GM29" s="2" t="str">
        <f t="shared" si="0"/>
        <v/>
      </c>
      <c r="GN29" s="2" t="str">
        <f t="shared" si="7"/>
        <v/>
      </c>
      <c r="GO29" s="2" t="str">
        <f t="shared" si="8"/>
        <v/>
      </c>
      <c r="GP29" s="16"/>
      <c r="GQ29" s="16"/>
      <c r="GR29" s="16"/>
      <c r="GS29" s="16"/>
      <c r="GT29" s="16"/>
    </row>
    <row r="30" spans="1:202" ht="15" customHeight="1" x14ac:dyDescent="0.2">
      <c r="A30" s="518" t="str">
        <f>IF(A28="","",A28+1)</f>
        <v/>
      </c>
      <c r="B30" s="518" t="str">
        <f>IF(B28="","",B28+1)</f>
        <v/>
      </c>
      <c r="C30" s="26"/>
      <c r="D30" s="109"/>
      <c r="E30" s="27"/>
      <c r="F30" s="544"/>
      <c r="G30" s="545"/>
      <c r="H30" s="109"/>
      <c r="I30" s="27"/>
      <c r="J30" s="28"/>
      <c r="K30" s="29"/>
      <c r="L30" s="273" t="str">
        <f t="shared" si="9"/>
        <v/>
      </c>
      <c r="M30" s="274"/>
      <c r="N30" s="274"/>
      <c r="O30" s="275"/>
      <c r="P30" s="520" t="str">
        <f t="shared" si="1"/>
        <v/>
      </c>
      <c r="Q30" s="521"/>
      <c r="R30" s="30" t="str">
        <f t="shared" si="2"/>
        <v/>
      </c>
      <c r="S30" s="520"/>
      <c r="T30" s="521"/>
      <c r="U30" s="520"/>
      <c r="V30" s="521"/>
      <c r="W30" s="30" t="str">
        <f t="shared" si="3"/>
        <v/>
      </c>
      <c r="X30" s="535"/>
      <c r="Y30" s="536"/>
      <c r="Z30" s="93"/>
      <c r="AA30" s="538"/>
      <c r="AB30" s="539"/>
      <c r="AC30" s="539"/>
      <c r="AD30" s="540"/>
      <c r="GA30" s="554" t="str">
        <f t="shared" si="4"/>
        <v/>
      </c>
      <c r="GB30" s="555"/>
      <c r="GC30" s="555"/>
      <c r="GD30" s="521"/>
      <c r="GK30" s="2" t="e">
        <f t="shared" si="5"/>
        <v>#VALUE!</v>
      </c>
      <c r="GL30" s="2" t="e">
        <f t="shared" si="6"/>
        <v>#VALUE!</v>
      </c>
      <c r="GM30" s="2" t="str">
        <f t="shared" si="0"/>
        <v/>
      </c>
      <c r="GN30" s="2" t="str">
        <f t="shared" si="7"/>
        <v/>
      </c>
      <c r="GO30" s="2" t="str">
        <f t="shared" si="8"/>
        <v/>
      </c>
      <c r="GP30" s="16"/>
      <c r="GQ30" s="16"/>
      <c r="GR30" s="16"/>
      <c r="GS30" s="16"/>
      <c r="GT30" s="16"/>
    </row>
    <row r="31" spans="1:202" ht="15" customHeight="1" x14ac:dyDescent="0.2">
      <c r="A31" s="519"/>
      <c r="B31" s="519"/>
      <c r="C31" s="83"/>
      <c r="D31" s="108"/>
      <c r="E31" s="84"/>
      <c r="F31" s="546"/>
      <c r="G31" s="547"/>
      <c r="H31" s="108"/>
      <c r="I31" s="84"/>
      <c r="J31" s="85"/>
      <c r="K31" s="87"/>
      <c r="L31" s="556" t="str">
        <f t="shared" si="9"/>
        <v/>
      </c>
      <c r="M31" s="557"/>
      <c r="N31" s="557"/>
      <c r="O31" s="558"/>
      <c r="P31" s="502" t="str">
        <f t="shared" si="1"/>
        <v/>
      </c>
      <c r="Q31" s="503"/>
      <c r="R31" s="86" t="str">
        <f t="shared" si="2"/>
        <v/>
      </c>
      <c r="S31" s="522"/>
      <c r="T31" s="503"/>
      <c r="U31" s="522"/>
      <c r="V31" s="503"/>
      <c r="W31" s="86" t="str">
        <f t="shared" si="3"/>
        <v/>
      </c>
      <c r="X31" s="537"/>
      <c r="Y31" s="534"/>
      <c r="Z31" s="94"/>
      <c r="AA31" s="541"/>
      <c r="AB31" s="542"/>
      <c r="AC31" s="542"/>
      <c r="AD31" s="543"/>
      <c r="GA31" s="550" t="str">
        <f t="shared" si="4"/>
        <v/>
      </c>
      <c r="GB31" s="551"/>
      <c r="GC31" s="551"/>
      <c r="GD31" s="503"/>
      <c r="GK31" s="2" t="e">
        <f t="shared" si="5"/>
        <v>#VALUE!</v>
      </c>
      <c r="GL31" s="2" t="e">
        <f t="shared" si="6"/>
        <v>#VALUE!</v>
      </c>
      <c r="GM31" s="2" t="str">
        <f t="shared" si="0"/>
        <v/>
      </c>
      <c r="GN31" s="2" t="str">
        <f t="shared" si="7"/>
        <v/>
      </c>
      <c r="GO31" s="2" t="str">
        <f t="shared" si="8"/>
        <v/>
      </c>
      <c r="GP31" s="16"/>
      <c r="GQ31" s="16"/>
      <c r="GR31" s="16"/>
      <c r="GS31" s="16"/>
      <c r="GT31" s="16"/>
    </row>
    <row r="32" spans="1:202" ht="15" customHeight="1" x14ac:dyDescent="0.2">
      <c r="A32" s="518" t="str">
        <f>IF(A30="","",A30+1)</f>
        <v/>
      </c>
      <c r="B32" s="518" t="str">
        <f>IF(B30="","",B30+1)</f>
        <v/>
      </c>
      <c r="C32" s="26"/>
      <c r="D32" s="109"/>
      <c r="E32" s="27"/>
      <c r="F32" s="544"/>
      <c r="G32" s="545"/>
      <c r="H32" s="109"/>
      <c r="I32" s="27"/>
      <c r="J32" s="28"/>
      <c r="K32" s="29"/>
      <c r="L32" s="273" t="str">
        <f t="shared" si="9"/>
        <v/>
      </c>
      <c r="M32" s="274"/>
      <c r="N32" s="274"/>
      <c r="O32" s="275"/>
      <c r="P32" s="520" t="str">
        <f t="shared" si="1"/>
        <v/>
      </c>
      <c r="Q32" s="521"/>
      <c r="R32" s="30" t="str">
        <f t="shared" si="2"/>
        <v/>
      </c>
      <c r="S32" s="520"/>
      <c r="T32" s="521"/>
      <c r="U32" s="520"/>
      <c r="V32" s="521"/>
      <c r="W32" s="30" t="str">
        <f t="shared" si="3"/>
        <v/>
      </c>
      <c r="X32" s="535"/>
      <c r="Y32" s="536"/>
      <c r="Z32" s="93"/>
      <c r="AA32" s="538"/>
      <c r="AB32" s="539"/>
      <c r="AC32" s="539"/>
      <c r="AD32" s="540"/>
      <c r="GA32" s="554" t="str">
        <f t="shared" si="4"/>
        <v/>
      </c>
      <c r="GB32" s="555"/>
      <c r="GC32" s="555"/>
      <c r="GD32" s="521"/>
      <c r="GK32" s="2" t="e">
        <f t="shared" si="5"/>
        <v>#VALUE!</v>
      </c>
      <c r="GL32" s="2" t="e">
        <f t="shared" si="6"/>
        <v>#VALUE!</v>
      </c>
      <c r="GM32" s="2" t="str">
        <f t="shared" si="0"/>
        <v/>
      </c>
      <c r="GN32" s="2" t="str">
        <f t="shared" si="7"/>
        <v/>
      </c>
      <c r="GO32" s="2" t="str">
        <f t="shared" si="8"/>
        <v/>
      </c>
      <c r="GP32" s="16"/>
      <c r="GQ32" s="16"/>
      <c r="GR32" s="16"/>
      <c r="GS32" s="16"/>
      <c r="GT32" s="16"/>
    </row>
    <row r="33" spans="1:202" ht="15" customHeight="1" x14ac:dyDescent="0.2">
      <c r="A33" s="519"/>
      <c r="B33" s="519"/>
      <c r="C33" s="83"/>
      <c r="D33" s="108"/>
      <c r="E33" s="84"/>
      <c r="F33" s="546"/>
      <c r="G33" s="547"/>
      <c r="H33" s="108"/>
      <c r="I33" s="84"/>
      <c r="J33" s="85"/>
      <c r="K33" s="87"/>
      <c r="L33" s="556" t="str">
        <f t="shared" si="9"/>
        <v/>
      </c>
      <c r="M33" s="557"/>
      <c r="N33" s="557"/>
      <c r="O33" s="558"/>
      <c r="P33" s="502" t="str">
        <f t="shared" si="1"/>
        <v/>
      </c>
      <c r="Q33" s="503"/>
      <c r="R33" s="86" t="str">
        <f t="shared" si="2"/>
        <v/>
      </c>
      <c r="S33" s="522"/>
      <c r="T33" s="503"/>
      <c r="U33" s="522"/>
      <c r="V33" s="503"/>
      <c r="W33" s="86" t="str">
        <f t="shared" si="3"/>
        <v/>
      </c>
      <c r="X33" s="537"/>
      <c r="Y33" s="534"/>
      <c r="Z33" s="94"/>
      <c r="AA33" s="541"/>
      <c r="AB33" s="542"/>
      <c r="AC33" s="542"/>
      <c r="AD33" s="543"/>
      <c r="GA33" s="550" t="str">
        <f t="shared" si="4"/>
        <v/>
      </c>
      <c r="GB33" s="551"/>
      <c r="GC33" s="551"/>
      <c r="GD33" s="503"/>
      <c r="GK33" s="2" t="e">
        <f t="shared" si="5"/>
        <v>#VALUE!</v>
      </c>
      <c r="GL33" s="2" t="e">
        <f t="shared" si="6"/>
        <v>#VALUE!</v>
      </c>
      <c r="GM33" s="2" t="str">
        <f t="shared" si="0"/>
        <v/>
      </c>
      <c r="GN33" s="2" t="str">
        <f t="shared" si="7"/>
        <v/>
      </c>
      <c r="GO33" s="2" t="str">
        <f t="shared" si="8"/>
        <v/>
      </c>
      <c r="GP33" s="16"/>
      <c r="GQ33" s="16"/>
      <c r="GR33" s="16"/>
      <c r="GS33" s="16"/>
      <c r="GT33" s="16"/>
    </row>
    <row r="34" spans="1:202" ht="15" customHeight="1" x14ac:dyDescent="0.2">
      <c r="A34" s="518" t="str">
        <f>IF(A32="","",A32+1)</f>
        <v/>
      </c>
      <c r="B34" s="518" t="str">
        <f>IF(B32="","",B32+1)</f>
        <v/>
      </c>
      <c r="C34" s="26"/>
      <c r="D34" s="109"/>
      <c r="E34" s="27"/>
      <c r="F34" s="544"/>
      <c r="G34" s="545"/>
      <c r="H34" s="109"/>
      <c r="I34" s="27"/>
      <c r="J34" s="28"/>
      <c r="K34" s="29"/>
      <c r="L34" s="273" t="str">
        <f t="shared" si="9"/>
        <v/>
      </c>
      <c r="M34" s="274"/>
      <c r="N34" s="274"/>
      <c r="O34" s="275"/>
      <c r="P34" s="520" t="str">
        <f t="shared" si="1"/>
        <v/>
      </c>
      <c r="Q34" s="521"/>
      <c r="R34" s="30" t="str">
        <f t="shared" si="2"/>
        <v/>
      </c>
      <c r="S34" s="520"/>
      <c r="T34" s="521"/>
      <c r="U34" s="520"/>
      <c r="V34" s="521"/>
      <c r="W34" s="30" t="str">
        <f t="shared" si="3"/>
        <v/>
      </c>
      <c r="X34" s="535"/>
      <c r="Y34" s="536"/>
      <c r="Z34" s="93"/>
      <c r="AA34" s="538"/>
      <c r="AB34" s="539"/>
      <c r="AC34" s="539"/>
      <c r="AD34" s="540"/>
      <c r="GA34" s="554" t="str">
        <f t="shared" si="4"/>
        <v/>
      </c>
      <c r="GB34" s="555"/>
      <c r="GC34" s="555"/>
      <c r="GD34" s="521"/>
      <c r="GK34" s="2" t="e">
        <f t="shared" si="5"/>
        <v>#VALUE!</v>
      </c>
      <c r="GL34" s="2" t="e">
        <f t="shared" si="6"/>
        <v>#VALUE!</v>
      </c>
      <c r="GM34" s="2" t="str">
        <f t="shared" si="0"/>
        <v/>
      </c>
      <c r="GN34" s="2" t="str">
        <f t="shared" si="7"/>
        <v/>
      </c>
      <c r="GO34" s="2" t="str">
        <f t="shared" si="8"/>
        <v/>
      </c>
      <c r="GP34" s="16"/>
      <c r="GQ34" s="16"/>
      <c r="GR34" s="16"/>
      <c r="GS34" s="16"/>
      <c r="GT34" s="16"/>
    </row>
    <row r="35" spans="1:202" ht="15" customHeight="1" x14ac:dyDescent="0.2">
      <c r="A35" s="519"/>
      <c r="B35" s="519"/>
      <c r="C35" s="83"/>
      <c r="D35" s="108"/>
      <c r="E35" s="84"/>
      <c r="F35" s="546"/>
      <c r="G35" s="547"/>
      <c r="H35" s="108"/>
      <c r="I35" s="84"/>
      <c r="J35" s="85"/>
      <c r="K35" s="87"/>
      <c r="L35" s="556" t="str">
        <f t="shared" si="9"/>
        <v/>
      </c>
      <c r="M35" s="557"/>
      <c r="N35" s="557"/>
      <c r="O35" s="558"/>
      <c r="P35" s="502" t="str">
        <f t="shared" si="1"/>
        <v/>
      </c>
      <c r="Q35" s="503"/>
      <c r="R35" s="86" t="str">
        <f t="shared" si="2"/>
        <v/>
      </c>
      <c r="S35" s="522"/>
      <c r="T35" s="503"/>
      <c r="U35" s="522"/>
      <c r="V35" s="503"/>
      <c r="W35" s="86" t="str">
        <f t="shared" si="3"/>
        <v/>
      </c>
      <c r="X35" s="537"/>
      <c r="Y35" s="534"/>
      <c r="Z35" s="94"/>
      <c r="AA35" s="541"/>
      <c r="AB35" s="542"/>
      <c r="AC35" s="542"/>
      <c r="AD35" s="543"/>
      <c r="GA35" s="550" t="str">
        <f t="shared" si="4"/>
        <v/>
      </c>
      <c r="GB35" s="551"/>
      <c r="GC35" s="551"/>
      <c r="GD35" s="503"/>
      <c r="GK35" s="2" t="e">
        <f t="shared" si="5"/>
        <v>#VALUE!</v>
      </c>
      <c r="GL35" s="2" t="e">
        <f t="shared" si="6"/>
        <v>#VALUE!</v>
      </c>
      <c r="GM35" s="2" t="str">
        <f t="shared" si="0"/>
        <v/>
      </c>
      <c r="GN35" s="2" t="str">
        <f t="shared" si="7"/>
        <v/>
      </c>
      <c r="GO35" s="2" t="str">
        <f t="shared" si="8"/>
        <v/>
      </c>
      <c r="GP35" s="16"/>
      <c r="GQ35" s="16"/>
      <c r="GR35" s="16"/>
      <c r="GS35" s="16"/>
      <c r="GT35" s="16"/>
    </row>
    <row r="36" spans="1:202" ht="15" customHeight="1" x14ac:dyDescent="0.2">
      <c r="A36" s="518" t="str">
        <f>IF(A34="","",A34+1)</f>
        <v/>
      </c>
      <c r="B36" s="518" t="str">
        <f>IF(B34="","",B34+1)</f>
        <v/>
      </c>
      <c r="C36" s="26"/>
      <c r="D36" s="109"/>
      <c r="E36" s="27"/>
      <c r="F36" s="544"/>
      <c r="G36" s="545"/>
      <c r="H36" s="109"/>
      <c r="I36" s="27"/>
      <c r="J36" s="28"/>
      <c r="K36" s="29"/>
      <c r="L36" s="273" t="str">
        <f t="shared" si="9"/>
        <v/>
      </c>
      <c r="M36" s="274"/>
      <c r="N36" s="274"/>
      <c r="O36" s="275"/>
      <c r="P36" s="520" t="str">
        <f t="shared" si="1"/>
        <v/>
      </c>
      <c r="Q36" s="521"/>
      <c r="R36" s="30" t="str">
        <f t="shared" si="2"/>
        <v/>
      </c>
      <c r="S36" s="520"/>
      <c r="T36" s="521"/>
      <c r="U36" s="520"/>
      <c r="V36" s="521"/>
      <c r="W36" s="30" t="str">
        <f t="shared" si="3"/>
        <v/>
      </c>
      <c r="X36" s="535"/>
      <c r="Y36" s="536"/>
      <c r="Z36" s="93"/>
      <c r="AA36" s="538"/>
      <c r="AB36" s="539"/>
      <c r="AC36" s="539"/>
      <c r="AD36" s="540"/>
      <c r="GA36" s="554" t="str">
        <f t="shared" si="4"/>
        <v/>
      </c>
      <c r="GB36" s="555"/>
      <c r="GC36" s="555"/>
      <c r="GD36" s="521"/>
      <c r="GK36" s="2" t="e">
        <f t="shared" si="5"/>
        <v>#VALUE!</v>
      </c>
      <c r="GL36" s="2" t="e">
        <f t="shared" si="6"/>
        <v>#VALUE!</v>
      </c>
      <c r="GM36" s="2" t="str">
        <f t="shared" si="0"/>
        <v/>
      </c>
      <c r="GN36" s="2" t="str">
        <f t="shared" si="7"/>
        <v/>
      </c>
      <c r="GO36" s="2" t="str">
        <f t="shared" si="8"/>
        <v/>
      </c>
      <c r="GP36" s="16"/>
      <c r="GQ36" s="16"/>
      <c r="GR36" s="16"/>
      <c r="GS36" s="16"/>
      <c r="GT36" s="16"/>
    </row>
    <row r="37" spans="1:202" ht="15" customHeight="1" x14ac:dyDescent="0.2">
      <c r="A37" s="519"/>
      <c r="B37" s="519"/>
      <c r="C37" s="83"/>
      <c r="D37" s="108"/>
      <c r="E37" s="84"/>
      <c r="F37" s="546"/>
      <c r="G37" s="547"/>
      <c r="H37" s="108"/>
      <c r="I37" s="84"/>
      <c r="J37" s="85"/>
      <c r="K37" s="87"/>
      <c r="L37" s="556" t="str">
        <f t="shared" si="9"/>
        <v/>
      </c>
      <c r="M37" s="557"/>
      <c r="N37" s="557"/>
      <c r="O37" s="558"/>
      <c r="P37" s="502" t="str">
        <f t="shared" si="1"/>
        <v/>
      </c>
      <c r="Q37" s="503"/>
      <c r="R37" s="86" t="str">
        <f t="shared" si="2"/>
        <v/>
      </c>
      <c r="S37" s="522"/>
      <c r="T37" s="503"/>
      <c r="U37" s="522"/>
      <c r="V37" s="503"/>
      <c r="W37" s="86" t="str">
        <f t="shared" si="3"/>
        <v/>
      </c>
      <c r="X37" s="537"/>
      <c r="Y37" s="534"/>
      <c r="Z37" s="94"/>
      <c r="AA37" s="541"/>
      <c r="AB37" s="542"/>
      <c r="AC37" s="542"/>
      <c r="AD37" s="543"/>
      <c r="GA37" s="550" t="str">
        <f t="shared" si="4"/>
        <v/>
      </c>
      <c r="GB37" s="551"/>
      <c r="GC37" s="551"/>
      <c r="GD37" s="503"/>
      <c r="GK37" s="2" t="e">
        <f t="shared" si="5"/>
        <v>#VALUE!</v>
      </c>
      <c r="GL37" s="2" t="e">
        <f t="shared" si="6"/>
        <v>#VALUE!</v>
      </c>
      <c r="GM37" s="2" t="str">
        <f t="shared" si="0"/>
        <v/>
      </c>
      <c r="GN37" s="2" t="str">
        <f t="shared" si="7"/>
        <v/>
      </c>
      <c r="GO37" s="2" t="str">
        <f t="shared" si="8"/>
        <v/>
      </c>
      <c r="GP37" s="16"/>
      <c r="GQ37" s="16"/>
      <c r="GR37" s="16"/>
      <c r="GS37" s="16"/>
      <c r="GT37" s="16"/>
    </row>
    <row r="38" spans="1:202" ht="15" customHeight="1" x14ac:dyDescent="0.2">
      <c r="A38" s="518" t="str">
        <f>IF(A36="","",A36+1)</f>
        <v/>
      </c>
      <c r="B38" s="518" t="str">
        <f>IF(B36="","",B36+1)</f>
        <v/>
      </c>
      <c r="C38" s="26"/>
      <c r="D38" s="109"/>
      <c r="E38" s="27"/>
      <c r="F38" s="544"/>
      <c r="G38" s="545"/>
      <c r="H38" s="109"/>
      <c r="I38" s="27"/>
      <c r="J38" s="28"/>
      <c r="K38" s="29"/>
      <c r="L38" s="273" t="str">
        <f t="shared" si="9"/>
        <v/>
      </c>
      <c r="M38" s="274"/>
      <c r="N38" s="274"/>
      <c r="O38" s="275"/>
      <c r="P38" s="520" t="str">
        <f t="shared" si="1"/>
        <v/>
      </c>
      <c r="Q38" s="521"/>
      <c r="R38" s="30" t="str">
        <f t="shared" si="2"/>
        <v/>
      </c>
      <c r="S38" s="520"/>
      <c r="T38" s="521"/>
      <c r="U38" s="520"/>
      <c r="V38" s="521"/>
      <c r="W38" s="30" t="str">
        <f t="shared" si="3"/>
        <v/>
      </c>
      <c r="X38" s="535"/>
      <c r="Y38" s="536"/>
      <c r="Z38" s="93"/>
      <c r="AA38" s="538"/>
      <c r="AB38" s="539"/>
      <c r="AC38" s="539"/>
      <c r="AD38" s="540"/>
      <c r="GA38" s="554" t="str">
        <f t="shared" si="4"/>
        <v/>
      </c>
      <c r="GB38" s="555"/>
      <c r="GC38" s="555"/>
      <c r="GD38" s="521"/>
      <c r="GK38" s="2" t="e">
        <f t="shared" si="5"/>
        <v>#VALUE!</v>
      </c>
      <c r="GL38" s="2" t="e">
        <f t="shared" si="6"/>
        <v>#VALUE!</v>
      </c>
      <c r="GM38" s="2" t="str">
        <f t="shared" si="0"/>
        <v/>
      </c>
      <c r="GN38" s="2" t="str">
        <f t="shared" si="7"/>
        <v/>
      </c>
      <c r="GO38" s="2" t="str">
        <f t="shared" si="8"/>
        <v/>
      </c>
      <c r="GP38" s="16"/>
      <c r="GQ38" s="16"/>
      <c r="GR38" s="16"/>
      <c r="GS38" s="16"/>
      <c r="GT38" s="16"/>
    </row>
    <row r="39" spans="1:202" ht="15" customHeight="1" x14ac:dyDescent="0.2">
      <c r="A39" s="519"/>
      <c r="B39" s="519"/>
      <c r="C39" s="83"/>
      <c r="D39" s="108"/>
      <c r="E39" s="84"/>
      <c r="F39" s="546"/>
      <c r="G39" s="547"/>
      <c r="H39" s="108"/>
      <c r="I39" s="84"/>
      <c r="J39" s="85"/>
      <c r="K39" s="87"/>
      <c r="L39" s="556" t="str">
        <f t="shared" si="9"/>
        <v/>
      </c>
      <c r="M39" s="557"/>
      <c r="N39" s="557"/>
      <c r="O39" s="558"/>
      <c r="P39" s="502" t="str">
        <f t="shared" si="1"/>
        <v/>
      </c>
      <c r="Q39" s="503"/>
      <c r="R39" s="86" t="str">
        <f t="shared" si="2"/>
        <v/>
      </c>
      <c r="S39" s="522"/>
      <c r="T39" s="503"/>
      <c r="U39" s="522"/>
      <c r="V39" s="503"/>
      <c r="W39" s="86" t="str">
        <f t="shared" si="3"/>
        <v/>
      </c>
      <c r="X39" s="537"/>
      <c r="Y39" s="534"/>
      <c r="Z39" s="94"/>
      <c r="AA39" s="541"/>
      <c r="AB39" s="542"/>
      <c r="AC39" s="542"/>
      <c r="AD39" s="543"/>
      <c r="GA39" s="550" t="str">
        <f t="shared" si="4"/>
        <v/>
      </c>
      <c r="GB39" s="551"/>
      <c r="GC39" s="551"/>
      <c r="GD39" s="503"/>
      <c r="GK39" s="2" t="e">
        <f t="shared" si="5"/>
        <v>#VALUE!</v>
      </c>
      <c r="GL39" s="2" t="e">
        <f t="shared" si="6"/>
        <v>#VALUE!</v>
      </c>
      <c r="GM39" s="2" t="str">
        <f t="shared" si="0"/>
        <v/>
      </c>
      <c r="GN39" s="2" t="str">
        <f t="shared" si="7"/>
        <v/>
      </c>
      <c r="GO39" s="2" t="str">
        <f t="shared" si="8"/>
        <v/>
      </c>
      <c r="GP39" s="16"/>
      <c r="GQ39" s="16"/>
      <c r="GR39" s="16"/>
      <c r="GS39" s="16"/>
      <c r="GT39" s="16"/>
    </row>
    <row r="40" spans="1:202" ht="15" customHeight="1" x14ac:dyDescent="0.2">
      <c r="A40" s="518" t="str">
        <f>IF(A38="","",A38+1)</f>
        <v/>
      </c>
      <c r="B40" s="518" t="str">
        <f>IF(B38="","",B38+1)</f>
        <v/>
      </c>
      <c r="C40" s="26"/>
      <c r="D40" s="109"/>
      <c r="E40" s="27"/>
      <c r="F40" s="544"/>
      <c r="G40" s="545"/>
      <c r="H40" s="109"/>
      <c r="I40" s="27"/>
      <c r="J40" s="28"/>
      <c r="K40" s="29"/>
      <c r="L40" s="273" t="str">
        <f t="shared" si="9"/>
        <v/>
      </c>
      <c r="M40" s="274"/>
      <c r="N40" s="274"/>
      <c r="O40" s="275"/>
      <c r="P40" s="520" t="str">
        <f t="shared" si="1"/>
        <v/>
      </c>
      <c r="Q40" s="521"/>
      <c r="R40" s="30" t="str">
        <f t="shared" si="2"/>
        <v/>
      </c>
      <c r="S40" s="520"/>
      <c r="T40" s="521"/>
      <c r="U40" s="520"/>
      <c r="V40" s="521"/>
      <c r="W40" s="30" t="str">
        <f t="shared" si="3"/>
        <v/>
      </c>
      <c r="X40" s="535"/>
      <c r="Y40" s="536"/>
      <c r="Z40" s="93"/>
      <c r="AA40" s="538"/>
      <c r="AB40" s="539"/>
      <c r="AC40" s="539"/>
      <c r="AD40" s="540"/>
      <c r="GA40" s="554" t="str">
        <f t="shared" si="4"/>
        <v/>
      </c>
      <c r="GB40" s="555"/>
      <c r="GC40" s="555"/>
      <c r="GD40" s="521"/>
      <c r="GK40" s="2" t="e">
        <f t="shared" si="5"/>
        <v>#VALUE!</v>
      </c>
      <c r="GL40" s="2" t="e">
        <f t="shared" si="6"/>
        <v>#VALUE!</v>
      </c>
      <c r="GM40" s="2" t="str">
        <f t="shared" si="0"/>
        <v/>
      </c>
      <c r="GN40" s="2" t="str">
        <f t="shared" si="7"/>
        <v/>
      </c>
      <c r="GO40" s="2" t="str">
        <f t="shared" si="8"/>
        <v/>
      </c>
      <c r="GP40" s="16"/>
      <c r="GQ40" s="16"/>
      <c r="GR40" s="16"/>
      <c r="GS40" s="16"/>
      <c r="GT40" s="16"/>
    </row>
    <row r="41" spans="1:202" ht="15" customHeight="1" x14ac:dyDescent="0.2">
      <c r="A41" s="519"/>
      <c r="B41" s="519"/>
      <c r="C41" s="83"/>
      <c r="D41" s="108"/>
      <c r="E41" s="84"/>
      <c r="F41" s="546"/>
      <c r="G41" s="547"/>
      <c r="H41" s="108"/>
      <c r="I41" s="84"/>
      <c r="J41" s="85"/>
      <c r="K41" s="87"/>
      <c r="L41" s="556" t="str">
        <f t="shared" si="9"/>
        <v/>
      </c>
      <c r="M41" s="557"/>
      <c r="N41" s="557"/>
      <c r="O41" s="558"/>
      <c r="P41" s="502" t="str">
        <f t="shared" si="1"/>
        <v/>
      </c>
      <c r="Q41" s="503"/>
      <c r="R41" s="86" t="str">
        <f t="shared" si="2"/>
        <v/>
      </c>
      <c r="S41" s="522"/>
      <c r="T41" s="503"/>
      <c r="U41" s="522"/>
      <c r="V41" s="503"/>
      <c r="W41" s="86" t="str">
        <f t="shared" si="3"/>
        <v/>
      </c>
      <c r="X41" s="537"/>
      <c r="Y41" s="534"/>
      <c r="Z41" s="94"/>
      <c r="AA41" s="541"/>
      <c r="AB41" s="542"/>
      <c r="AC41" s="542"/>
      <c r="AD41" s="543"/>
      <c r="GA41" s="550" t="str">
        <f t="shared" si="4"/>
        <v/>
      </c>
      <c r="GB41" s="551"/>
      <c r="GC41" s="551"/>
      <c r="GD41" s="503"/>
      <c r="GK41" s="2" t="e">
        <f t="shared" si="5"/>
        <v>#VALUE!</v>
      </c>
      <c r="GL41" s="2" t="e">
        <f t="shared" si="6"/>
        <v>#VALUE!</v>
      </c>
      <c r="GM41" s="2" t="str">
        <f t="shared" si="0"/>
        <v/>
      </c>
      <c r="GN41" s="2" t="str">
        <f t="shared" si="7"/>
        <v/>
      </c>
      <c r="GO41" s="2" t="str">
        <f t="shared" si="8"/>
        <v/>
      </c>
      <c r="GP41" s="16"/>
      <c r="GQ41" s="16"/>
      <c r="GR41" s="16"/>
      <c r="GS41" s="16"/>
      <c r="GT41" s="16"/>
    </row>
    <row r="42" spans="1:202" ht="15" customHeight="1" x14ac:dyDescent="0.2">
      <c r="A42" s="518" t="str">
        <f>IF(A40="","",A40+1)</f>
        <v/>
      </c>
      <c r="B42" s="518" t="str">
        <f>IF(B40="","",B40+1)</f>
        <v/>
      </c>
      <c r="C42" s="26"/>
      <c r="D42" s="109"/>
      <c r="E42" s="27"/>
      <c r="F42" s="544"/>
      <c r="G42" s="545"/>
      <c r="H42" s="109"/>
      <c r="I42" s="27"/>
      <c r="J42" s="28"/>
      <c r="K42" s="29"/>
      <c r="L42" s="273" t="str">
        <f t="shared" si="9"/>
        <v/>
      </c>
      <c r="M42" s="274"/>
      <c r="N42" s="274"/>
      <c r="O42" s="275"/>
      <c r="P42" s="520" t="str">
        <f t="shared" si="1"/>
        <v/>
      </c>
      <c r="Q42" s="521"/>
      <c r="R42" s="30" t="str">
        <f t="shared" si="2"/>
        <v/>
      </c>
      <c r="S42" s="520"/>
      <c r="T42" s="521"/>
      <c r="U42" s="520"/>
      <c r="V42" s="521"/>
      <c r="W42" s="30" t="str">
        <f t="shared" si="3"/>
        <v/>
      </c>
      <c r="X42" s="535"/>
      <c r="Y42" s="536"/>
      <c r="Z42" s="93"/>
      <c r="AA42" s="538"/>
      <c r="AB42" s="539"/>
      <c r="AC42" s="539"/>
      <c r="AD42" s="540"/>
      <c r="GA42" s="554" t="str">
        <f t="shared" si="4"/>
        <v/>
      </c>
      <c r="GB42" s="555"/>
      <c r="GC42" s="555"/>
      <c r="GD42" s="521"/>
      <c r="GK42" s="2" t="e">
        <f t="shared" si="5"/>
        <v>#VALUE!</v>
      </c>
      <c r="GL42" s="2" t="e">
        <f t="shared" si="6"/>
        <v>#VALUE!</v>
      </c>
      <c r="GM42" s="2" t="str">
        <f t="shared" si="0"/>
        <v/>
      </c>
      <c r="GN42" s="2" t="str">
        <f t="shared" si="7"/>
        <v/>
      </c>
      <c r="GO42" s="2" t="str">
        <f t="shared" si="8"/>
        <v/>
      </c>
      <c r="GP42" s="16"/>
      <c r="GQ42" s="16"/>
      <c r="GR42" s="16"/>
      <c r="GS42" s="16"/>
      <c r="GT42" s="16"/>
    </row>
    <row r="43" spans="1:202" ht="15" customHeight="1" x14ac:dyDescent="0.2">
      <c r="A43" s="519"/>
      <c r="B43" s="519"/>
      <c r="C43" s="83"/>
      <c r="D43" s="108"/>
      <c r="E43" s="84"/>
      <c r="F43" s="546"/>
      <c r="G43" s="547"/>
      <c r="H43" s="108"/>
      <c r="I43" s="84"/>
      <c r="J43" s="85"/>
      <c r="K43" s="87"/>
      <c r="L43" s="556" t="str">
        <f t="shared" si="9"/>
        <v/>
      </c>
      <c r="M43" s="557"/>
      <c r="N43" s="557"/>
      <c r="O43" s="558"/>
      <c r="P43" s="502" t="str">
        <f t="shared" si="1"/>
        <v/>
      </c>
      <c r="Q43" s="503"/>
      <c r="R43" s="86" t="str">
        <f t="shared" si="2"/>
        <v/>
      </c>
      <c r="S43" s="522"/>
      <c r="T43" s="503"/>
      <c r="U43" s="522"/>
      <c r="V43" s="503"/>
      <c r="W43" s="86" t="str">
        <f t="shared" si="3"/>
        <v/>
      </c>
      <c r="X43" s="537"/>
      <c r="Y43" s="534"/>
      <c r="Z43" s="94"/>
      <c r="AA43" s="541"/>
      <c r="AB43" s="542"/>
      <c r="AC43" s="542"/>
      <c r="AD43" s="543"/>
      <c r="GA43" s="550" t="str">
        <f t="shared" si="4"/>
        <v/>
      </c>
      <c r="GB43" s="551"/>
      <c r="GC43" s="551"/>
      <c r="GD43" s="503"/>
      <c r="GK43" s="2" t="e">
        <f t="shared" si="5"/>
        <v>#VALUE!</v>
      </c>
      <c r="GL43" s="2" t="e">
        <f t="shared" si="6"/>
        <v>#VALUE!</v>
      </c>
      <c r="GM43" s="2" t="str">
        <f t="shared" si="0"/>
        <v/>
      </c>
      <c r="GN43" s="2" t="str">
        <f t="shared" si="7"/>
        <v/>
      </c>
      <c r="GO43" s="2" t="str">
        <f t="shared" si="8"/>
        <v/>
      </c>
      <c r="GP43" s="16"/>
      <c r="GQ43" s="16"/>
      <c r="GR43" s="16"/>
      <c r="GS43" s="16"/>
      <c r="GT43" s="16"/>
    </row>
    <row r="44" spans="1:202" ht="15" customHeight="1" x14ac:dyDescent="0.2">
      <c r="A44" s="518"/>
      <c r="B44" s="518" t="str">
        <f>IF(B42="","",B42+1)</f>
        <v/>
      </c>
      <c r="C44" s="26"/>
      <c r="D44" s="109"/>
      <c r="E44" s="27"/>
      <c r="F44" s="544"/>
      <c r="G44" s="545"/>
      <c r="H44" s="109"/>
      <c r="I44" s="27"/>
      <c r="J44" s="28"/>
      <c r="K44" s="29"/>
      <c r="L44" s="273" t="str">
        <f t="shared" si="9"/>
        <v/>
      </c>
      <c r="M44" s="274"/>
      <c r="N44" s="274"/>
      <c r="O44" s="275"/>
      <c r="P44" s="520" t="str">
        <f t="shared" si="1"/>
        <v/>
      </c>
      <c r="Q44" s="521"/>
      <c r="R44" s="30" t="str">
        <f t="shared" si="2"/>
        <v/>
      </c>
      <c r="S44" s="520"/>
      <c r="T44" s="521"/>
      <c r="U44" s="520"/>
      <c r="V44" s="521"/>
      <c r="W44" s="30" t="str">
        <f t="shared" si="3"/>
        <v/>
      </c>
      <c r="X44" s="535"/>
      <c r="Y44" s="536"/>
      <c r="Z44" s="93"/>
      <c r="AA44" s="538"/>
      <c r="AB44" s="539"/>
      <c r="AC44" s="539"/>
      <c r="AD44" s="540"/>
      <c r="GA44" s="554" t="str">
        <f t="shared" si="4"/>
        <v/>
      </c>
      <c r="GB44" s="555"/>
      <c r="GC44" s="555"/>
      <c r="GD44" s="521"/>
      <c r="GK44" s="2" t="e">
        <f t="shared" si="5"/>
        <v>#VALUE!</v>
      </c>
      <c r="GL44" s="2" t="e">
        <f t="shared" si="6"/>
        <v>#VALUE!</v>
      </c>
      <c r="GM44" s="2" t="str">
        <f t="shared" si="0"/>
        <v/>
      </c>
      <c r="GN44" s="2" t="str">
        <f t="shared" si="7"/>
        <v/>
      </c>
      <c r="GO44" s="2" t="str">
        <f t="shared" si="8"/>
        <v/>
      </c>
      <c r="GP44" s="16"/>
      <c r="GQ44" s="16"/>
      <c r="GR44" s="16"/>
      <c r="GS44" s="16"/>
      <c r="GT44" s="16"/>
    </row>
    <row r="45" spans="1:202" ht="15" customHeight="1" x14ac:dyDescent="0.2">
      <c r="A45" s="519"/>
      <c r="B45" s="519"/>
      <c r="C45" s="83"/>
      <c r="D45" s="108"/>
      <c r="E45" s="84"/>
      <c r="F45" s="546"/>
      <c r="G45" s="547"/>
      <c r="H45" s="108"/>
      <c r="I45" s="84"/>
      <c r="J45" s="85"/>
      <c r="K45" s="87"/>
      <c r="L45" s="556" t="str">
        <f t="shared" si="9"/>
        <v/>
      </c>
      <c r="M45" s="557"/>
      <c r="N45" s="557"/>
      <c r="O45" s="558"/>
      <c r="P45" s="502" t="str">
        <f t="shared" si="1"/>
        <v/>
      </c>
      <c r="Q45" s="503"/>
      <c r="R45" s="86" t="str">
        <f t="shared" si="2"/>
        <v/>
      </c>
      <c r="S45" s="522"/>
      <c r="T45" s="503"/>
      <c r="U45" s="522"/>
      <c r="V45" s="503"/>
      <c r="W45" s="86" t="str">
        <f t="shared" si="3"/>
        <v/>
      </c>
      <c r="X45" s="537"/>
      <c r="Y45" s="534"/>
      <c r="Z45" s="94"/>
      <c r="AA45" s="541"/>
      <c r="AB45" s="542"/>
      <c r="AC45" s="542"/>
      <c r="AD45" s="543"/>
      <c r="GA45" s="550" t="str">
        <f t="shared" si="4"/>
        <v/>
      </c>
      <c r="GB45" s="551"/>
      <c r="GC45" s="551"/>
      <c r="GD45" s="503"/>
      <c r="GK45" s="2" t="e">
        <f t="shared" si="5"/>
        <v>#VALUE!</v>
      </c>
      <c r="GL45" s="2" t="e">
        <f t="shared" si="6"/>
        <v>#VALUE!</v>
      </c>
      <c r="GM45" s="2" t="str">
        <f t="shared" si="0"/>
        <v/>
      </c>
      <c r="GN45" s="2" t="str">
        <f t="shared" si="7"/>
        <v/>
      </c>
      <c r="GO45" s="2" t="str">
        <f t="shared" si="8"/>
        <v/>
      </c>
      <c r="GP45" s="16"/>
      <c r="GQ45" s="16"/>
      <c r="GR45" s="16"/>
      <c r="GS45" s="16"/>
      <c r="GT45" s="16"/>
    </row>
    <row r="46" spans="1:202" ht="9" customHeight="1" x14ac:dyDescent="0.2">
      <c r="A46" s="277" t="s">
        <v>18</v>
      </c>
      <c r="B46" s="278"/>
      <c r="C46" s="278"/>
      <c r="D46" s="278"/>
      <c r="E46" s="278"/>
      <c r="F46" s="278"/>
      <c r="G46" s="278"/>
      <c r="H46" s="278"/>
      <c r="I46" s="278"/>
      <c r="J46" s="278"/>
      <c r="K46" s="393"/>
      <c r="L46" s="559" t="str">
        <f>IF(COUNT(L14:O45)&lt;&gt;0,SUM(L14:O45),"")</f>
        <v/>
      </c>
      <c r="M46" s="560"/>
      <c r="N46" s="560"/>
      <c r="O46" s="561"/>
      <c r="P46" s="520" t="str">
        <f>IF(COUNT(P14:Q45)&lt;&gt;0,SUM(P14:Q45),"")</f>
        <v/>
      </c>
      <c r="Q46" s="561"/>
      <c r="R46" s="566" t="str">
        <f>IF(COUNT(R14:R45)&lt;&gt;0,SUM(R14:R45),"")</f>
        <v/>
      </c>
      <c r="S46" s="520"/>
      <c r="T46" s="561"/>
      <c r="U46" s="520"/>
      <c r="V46" s="561"/>
      <c r="W46" s="566" t="str">
        <f>IF(COUNT(W14:W45)&lt;&gt;0,SUM(W14:W45),"")</f>
        <v/>
      </c>
      <c r="X46" s="520" t="str">
        <f>IF(COUNT(X14:Y45)&lt;&gt;0,SUM(X14:Y45),"")</f>
        <v/>
      </c>
      <c r="Y46" s="561"/>
      <c r="Z46" s="566" t="str">
        <f>IF(COUNT(Z14:Z45)&lt;&gt;0,SUM(Z14:Z45),"")</f>
        <v/>
      </c>
      <c r="AA46" s="425" t="s">
        <v>19</v>
      </c>
      <c r="AB46" s="426"/>
      <c r="AC46" s="426"/>
      <c r="AD46" s="427"/>
      <c r="GP46" s="16"/>
      <c r="GQ46" s="16"/>
      <c r="GR46" s="16"/>
      <c r="GS46" s="16"/>
      <c r="GT46" s="16"/>
    </row>
    <row r="47" spans="1:202" ht="15.75" customHeight="1" thickBot="1" x14ac:dyDescent="0.25">
      <c r="A47" s="279"/>
      <c r="B47" s="280"/>
      <c r="C47" s="280"/>
      <c r="D47" s="280"/>
      <c r="E47" s="280"/>
      <c r="F47" s="280"/>
      <c r="G47" s="280"/>
      <c r="H47" s="280"/>
      <c r="I47" s="280"/>
      <c r="J47" s="280"/>
      <c r="K47" s="684"/>
      <c r="L47" s="562"/>
      <c r="M47" s="563"/>
      <c r="N47" s="563"/>
      <c r="O47" s="564"/>
      <c r="P47" s="524"/>
      <c r="Q47" s="565"/>
      <c r="R47" s="567"/>
      <c r="S47" s="576"/>
      <c r="T47" s="564"/>
      <c r="U47" s="524"/>
      <c r="V47" s="565"/>
      <c r="W47" s="567"/>
      <c r="X47" s="524"/>
      <c r="Y47" s="565"/>
      <c r="Z47" s="567"/>
      <c r="AA47" s="585" t="str">
        <f>IF(COUNT(L46:Z47)&lt;&gt;0,SUM(L46:Z47),"")</f>
        <v/>
      </c>
      <c r="AB47" s="586"/>
      <c r="AC47" s="586"/>
      <c r="AD47" s="587"/>
      <c r="GP47" s="16"/>
      <c r="GQ47" s="16"/>
      <c r="GR47" s="16"/>
      <c r="GS47" s="16"/>
      <c r="GT47" s="16"/>
    </row>
    <row r="48" spans="1:202" ht="9" customHeight="1" thickTop="1" x14ac:dyDescent="0.2">
      <c r="A48" s="289" t="s">
        <v>26</v>
      </c>
      <c r="B48" s="290"/>
      <c r="C48" s="290"/>
      <c r="D48" s="290"/>
      <c r="E48" s="290"/>
      <c r="F48" s="290"/>
      <c r="G48" s="290"/>
      <c r="H48" s="290"/>
      <c r="I48" s="290"/>
      <c r="J48" s="290"/>
      <c r="K48" s="32"/>
      <c r="L48" s="677"/>
      <c r="M48" s="678"/>
      <c r="N48" s="678"/>
      <c r="O48" s="573"/>
      <c r="P48" s="577"/>
      <c r="Q48" s="578"/>
      <c r="R48" s="581"/>
      <c r="S48" s="568"/>
      <c r="T48" s="569"/>
      <c r="U48" s="572"/>
      <c r="V48" s="573"/>
      <c r="W48" s="583"/>
      <c r="X48" s="568"/>
      <c r="Y48" s="569"/>
      <c r="Z48" s="583"/>
      <c r="AA48" s="413" t="s">
        <v>27</v>
      </c>
      <c r="AB48" s="414"/>
      <c r="AC48" s="414"/>
      <c r="AD48" s="415"/>
      <c r="GP48" s="16"/>
      <c r="GQ48" s="16"/>
      <c r="GR48" s="16"/>
      <c r="GS48" s="16"/>
      <c r="GT48" s="16"/>
    </row>
    <row r="49" spans="1:202" ht="15.75" customHeight="1" thickBot="1" x14ac:dyDescent="0.25">
      <c r="A49" s="291"/>
      <c r="B49" s="292"/>
      <c r="C49" s="292"/>
      <c r="D49" s="292"/>
      <c r="E49" s="292"/>
      <c r="F49" s="292"/>
      <c r="G49" s="292"/>
      <c r="H49" s="292"/>
      <c r="I49" s="292"/>
      <c r="J49" s="292"/>
      <c r="K49" s="33"/>
      <c r="L49" s="679"/>
      <c r="M49" s="680"/>
      <c r="N49" s="680"/>
      <c r="O49" s="575"/>
      <c r="P49" s="579"/>
      <c r="Q49" s="580"/>
      <c r="R49" s="582"/>
      <c r="S49" s="570"/>
      <c r="T49" s="571"/>
      <c r="U49" s="574"/>
      <c r="V49" s="575"/>
      <c r="W49" s="584"/>
      <c r="X49" s="706"/>
      <c r="Y49" s="707"/>
      <c r="Z49" s="584"/>
      <c r="AA49" s="585" t="str">
        <f>IF(COUNT(P48:R49)&lt;&gt;0,P48+R48,"")</f>
        <v/>
      </c>
      <c r="AB49" s="586"/>
      <c r="AC49" s="586"/>
      <c r="AD49" s="587"/>
      <c r="GP49" s="16"/>
      <c r="GQ49" s="16"/>
      <c r="GR49" s="16"/>
      <c r="GS49" s="16"/>
      <c r="GT49" s="16"/>
    </row>
    <row r="50" spans="1:202" ht="7.5" customHeight="1" thickTop="1" thickBot="1" x14ac:dyDescent="0.25">
      <c r="K50" s="34"/>
      <c r="L50" s="303" t="s">
        <v>28</v>
      </c>
      <c r="M50" s="304"/>
      <c r="N50" s="304"/>
      <c r="O50" s="305"/>
      <c r="P50" s="306" t="s">
        <v>29</v>
      </c>
      <c r="Q50" s="306"/>
      <c r="R50" s="35" t="s">
        <v>30</v>
      </c>
      <c r="S50" s="307" t="s">
        <v>31</v>
      </c>
      <c r="T50" s="308"/>
      <c r="U50" s="306" t="s">
        <v>32</v>
      </c>
      <c r="V50" s="306"/>
      <c r="W50" s="35" t="s">
        <v>33</v>
      </c>
      <c r="X50" s="306"/>
      <c r="Y50" s="306"/>
      <c r="Z50" s="35" t="s">
        <v>34</v>
      </c>
      <c r="AA50" s="36"/>
      <c r="AB50" s="36"/>
      <c r="AC50" s="36"/>
      <c r="AD50" s="36"/>
    </row>
    <row r="51" spans="1:202" ht="7.5" customHeight="1" thickTop="1" thickBot="1" x14ac:dyDescent="0.25"/>
    <row r="52" spans="1:202" ht="9" customHeight="1" thickTop="1" x14ac:dyDescent="0.2">
      <c r="A52" s="310" t="s">
        <v>36</v>
      </c>
      <c r="B52" s="311"/>
      <c r="C52" s="311"/>
      <c r="D52" s="311"/>
      <c r="E52" s="311"/>
      <c r="F52" s="311"/>
      <c r="G52" s="311"/>
      <c r="H52" s="311"/>
      <c r="I52" s="311"/>
      <c r="J52" s="311"/>
      <c r="K52" s="311"/>
      <c r="L52" s="311"/>
      <c r="M52" s="311"/>
      <c r="N52" s="312"/>
      <c r="O52" s="115"/>
      <c r="P52" s="115"/>
      <c r="Q52" s="115"/>
      <c r="R52" s="115"/>
      <c r="S52" s="309"/>
      <c r="T52" s="135"/>
      <c r="U52" s="309"/>
      <c r="V52" s="135"/>
      <c r="W52" s="37"/>
      <c r="X52" s="37"/>
      <c r="Y52" s="37"/>
      <c r="Z52" s="37"/>
    </row>
    <row r="53" spans="1:202" ht="15" customHeight="1" x14ac:dyDescent="0.2">
      <c r="A53" s="681" t="s">
        <v>61</v>
      </c>
      <c r="B53" s="682"/>
      <c r="C53" s="682"/>
      <c r="D53" s="682"/>
      <c r="E53" s="682"/>
      <c r="F53" s="682"/>
      <c r="G53" s="682" t="s">
        <v>62</v>
      </c>
      <c r="H53" s="682"/>
      <c r="I53" s="682"/>
      <c r="J53" s="682"/>
      <c r="K53" s="682"/>
      <c r="L53" s="682"/>
      <c r="M53" s="682"/>
      <c r="N53" s="683"/>
      <c r="O53" s="113"/>
      <c r="P53" s="113"/>
      <c r="Q53" s="113"/>
      <c r="R53" s="113"/>
      <c r="S53" s="135"/>
      <c r="T53" s="135"/>
      <c r="U53" s="135"/>
      <c r="V53" s="135"/>
      <c r="W53" s="37"/>
      <c r="X53" s="37"/>
      <c r="Y53" s="37"/>
      <c r="Z53" s="37"/>
    </row>
    <row r="54" spans="1:202" ht="15" customHeight="1" x14ac:dyDescent="0.2">
      <c r="A54" s="482"/>
      <c r="B54" s="479"/>
      <c r="C54" s="479"/>
      <c r="D54" s="479"/>
      <c r="E54" s="479"/>
      <c r="F54" s="479"/>
      <c r="G54" s="479"/>
      <c r="H54" s="479"/>
      <c r="I54" s="479"/>
      <c r="J54" s="479"/>
      <c r="K54" s="479"/>
      <c r="L54" s="479"/>
      <c r="M54" s="479"/>
      <c r="N54" s="480"/>
      <c r="O54" s="117"/>
      <c r="P54" s="114"/>
      <c r="Q54" s="118"/>
      <c r="R54" s="118"/>
      <c r="S54" s="321"/>
      <c r="T54" s="321"/>
      <c r="U54" s="321"/>
      <c r="V54" s="321"/>
      <c r="W54" s="37"/>
      <c r="X54" s="37"/>
      <c r="Y54" s="37"/>
      <c r="Z54" s="37"/>
    </row>
    <row r="55" spans="1:202" ht="15" customHeight="1" x14ac:dyDescent="0.2">
      <c r="A55" s="482"/>
      <c r="B55" s="479"/>
      <c r="C55" s="479"/>
      <c r="D55" s="479"/>
      <c r="E55" s="479"/>
      <c r="F55" s="479"/>
      <c r="G55" s="479"/>
      <c r="H55" s="479"/>
      <c r="I55" s="479"/>
      <c r="J55" s="479"/>
      <c r="K55" s="479"/>
      <c r="L55" s="479"/>
      <c r="M55" s="479"/>
      <c r="N55" s="480"/>
      <c r="O55" s="117"/>
      <c r="P55" s="114"/>
      <c r="Q55" s="118"/>
      <c r="R55" s="118"/>
      <c r="S55" s="321"/>
      <c r="T55" s="321"/>
      <c r="U55" s="321"/>
      <c r="V55" s="321"/>
      <c r="W55" s="37"/>
      <c r="X55" s="37"/>
      <c r="Y55" s="37"/>
      <c r="Z55" s="37"/>
    </row>
    <row r="56" spans="1:202" ht="15" customHeight="1" thickBot="1" x14ac:dyDescent="0.25">
      <c r="A56" s="481" t="str">
        <f>IF(COUNT(B56)&gt;0,"F","")</f>
        <v/>
      </c>
      <c r="B56" s="477"/>
      <c r="C56" s="477"/>
      <c r="D56" s="477"/>
      <c r="E56" s="477"/>
      <c r="F56" s="477"/>
      <c r="G56" s="477"/>
      <c r="H56" s="477"/>
      <c r="I56" s="477"/>
      <c r="J56" s="477"/>
      <c r="K56" s="477"/>
      <c r="L56" s="477"/>
      <c r="M56" s="477"/>
      <c r="N56" s="478"/>
      <c r="O56" s="117"/>
      <c r="P56" s="114"/>
      <c r="Q56" s="118"/>
      <c r="R56" s="118"/>
      <c r="S56" s="321"/>
      <c r="T56" s="321"/>
      <c r="U56" s="321"/>
      <c r="V56" s="321"/>
      <c r="W56" s="37"/>
      <c r="X56" s="37"/>
      <c r="Y56" s="37"/>
      <c r="Z56" s="37"/>
    </row>
    <row r="57" spans="1:202" ht="13.5" thickTop="1" x14ac:dyDescent="0.2"/>
    <row r="58" spans="1:202" ht="5.25" customHeight="1" x14ac:dyDescent="0.2">
      <c r="GI58" s="2" t="s">
        <v>28</v>
      </c>
    </row>
    <row r="59" spans="1:202" ht="7.5" customHeight="1" x14ac:dyDescent="0.2">
      <c r="GI59" s="2" t="s">
        <v>29</v>
      </c>
    </row>
    <row r="60" spans="1:202" x14ac:dyDescent="0.2">
      <c r="GI60" s="2" t="s">
        <v>30</v>
      </c>
    </row>
    <row r="61" spans="1:202" x14ac:dyDescent="0.2">
      <c r="GI61" s="2" t="s">
        <v>31</v>
      </c>
    </row>
    <row r="62" spans="1:202" x14ac:dyDescent="0.2">
      <c r="GI62" s="2" t="s">
        <v>32</v>
      </c>
    </row>
    <row r="63" spans="1:202" x14ac:dyDescent="0.2">
      <c r="GI63" s="2" t="s">
        <v>33</v>
      </c>
    </row>
    <row r="64" spans="1:202" x14ac:dyDescent="0.2">
      <c r="GI64" s="2" t="s">
        <v>34</v>
      </c>
    </row>
    <row r="121" spans="203:230" ht="57.75" customHeight="1" x14ac:dyDescent="0.2">
      <c r="GU121" s="16"/>
      <c r="GV121" s="16"/>
      <c r="GW121" s="16"/>
      <c r="GX121" s="16"/>
      <c r="GY121" s="16"/>
      <c r="GZ121" s="16"/>
      <c r="HA121" s="16"/>
      <c r="HB121" s="16"/>
      <c r="HC121" s="16"/>
      <c r="HD121" s="16"/>
      <c r="HE121" s="16"/>
      <c r="HG121" s="1"/>
      <c r="HH121" s="329" t="s">
        <v>17</v>
      </c>
      <c r="HI121" s="329"/>
      <c r="HJ121" s="329"/>
      <c r="HK121" s="329"/>
      <c r="HL121" s="329"/>
      <c r="HM121" s="329"/>
      <c r="HN121" s="329"/>
      <c r="HO121" s="329"/>
      <c r="HP121" s="329"/>
      <c r="HQ121" s="329"/>
      <c r="HR121" s="330" t="str">
        <f>CONCATENATE(HX137,HX138,HX139,HX142,HX143)</f>
        <v/>
      </c>
      <c r="HS121" s="330"/>
      <c r="HT121" s="330"/>
      <c r="HU121" s="330"/>
      <c r="HV121" s="38"/>
    </row>
    <row r="122" spans="203:230" x14ac:dyDescent="0.2">
      <c r="GU122" s="166" t="s">
        <v>0</v>
      </c>
      <c r="GV122" s="167"/>
      <c r="GW122" s="167"/>
      <c r="GX122" s="167"/>
      <c r="GY122" s="167"/>
      <c r="GZ122" s="167"/>
      <c r="HA122" s="168"/>
      <c r="HB122" s="168"/>
      <c r="HC122" s="169"/>
      <c r="HD122" s="3"/>
      <c r="HE122" s="4"/>
      <c r="HF122" s="166" t="s">
        <v>1</v>
      </c>
      <c r="HG122" s="170"/>
      <c r="HH122" s="170"/>
      <c r="HI122" s="170"/>
      <c r="HJ122" s="170"/>
      <c r="HK122" s="170"/>
      <c r="HL122" s="170"/>
      <c r="HM122" s="170"/>
      <c r="HN122" s="170"/>
      <c r="HO122" s="170"/>
      <c r="HP122" s="169"/>
      <c r="HR122" s="166" t="s">
        <v>16</v>
      </c>
      <c r="HS122" s="171"/>
      <c r="HT122" s="39"/>
      <c r="HU122" s="166" t="s">
        <v>23</v>
      </c>
      <c r="HV122" s="171"/>
    </row>
    <row r="123" spans="203:230" x14ac:dyDescent="0.2">
      <c r="GU123" s="155" t="str">
        <f>IF(ISBLANK(A3),"",UPPER(A3))</f>
        <v>UNIVERSITY OF HAWAII</v>
      </c>
      <c r="GV123" s="156"/>
      <c r="GW123" s="156"/>
      <c r="GX123" s="156"/>
      <c r="GY123" s="156"/>
      <c r="GZ123" s="156"/>
      <c r="HA123" s="157"/>
      <c r="HB123" s="157"/>
      <c r="HC123" s="158"/>
      <c r="HD123" s="3"/>
      <c r="HE123" s="4"/>
      <c r="HF123" s="155" t="str">
        <f>IF(ISBLANK(L3),"",UPPER(L3))</f>
        <v/>
      </c>
      <c r="HG123" s="157"/>
      <c r="HH123" s="157"/>
      <c r="HI123" s="157"/>
      <c r="HJ123" s="157"/>
      <c r="HK123" s="157"/>
      <c r="HL123" s="157"/>
      <c r="HM123" s="157"/>
      <c r="HN123" s="157"/>
      <c r="HO123" s="157"/>
      <c r="HP123" s="158"/>
      <c r="HR123" s="155" t="str">
        <f>IF(ISBLANK(X3),"",UPPER(X3))</f>
        <v/>
      </c>
      <c r="HS123" s="588"/>
      <c r="HU123" s="155" t="str">
        <f>IF(ISBLANK(AC3),"",TEXT(UPPER(AC3),"00"))</f>
        <v/>
      </c>
      <c r="HV123" s="588"/>
    </row>
    <row r="124" spans="203:230" ht="5.25" customHeight="1" x14ac:dyDescent="0.2">
      <c r="GU124" s="4"/>
      <c r="GV124" s="4"/>
      <c r="GW124" s="4"/>
      <c r="GX124" s="4"/>
      <c r="GY124" s="4"/>
      <c r="GZ124" s="4"/>
      <c r="HA124" s="4"/>
      <c r="HB124" s="4"/>
      <c r="HC124" s="4"/>
      <c r="HD124" s="4"/>
      <c r="HE124" s="4"/>
      <c r="HF124" s="4"/>
      <c r="HG124" s="3"/>
      <c r="HH124" s="3"/>
      <c r="HI124" s="3"/>
      <c r="HJ124" s="3"/>
      <c r="HK124" s="3"/>
      <c r="HL124" s="3"/>
      <c r="HM124" s="3"/>
      <c r="HN124" s="3"/>
      <c r="HO124" s="4"/>
    </row>
    <row r="125" spans="203:230" x14ac:dyDescent="0.2">
      <c r="GU125" s="166" t="s">
        <v>63</v>
      </c>
      <c r="GV125" s="167"/>
      <c r="GW125" s="167"/>
      <c r="GX125" s="167"/>
      <c r="GY125" s="169"/>
      <c r="GZ125" s="4"/>
      <c r="HB125" s="166" t="s">
        <v>20</v>
      </c>
      <c r="HC125" s="170"/>
      <c r="HD125" s="170"/>
      <c r="HE125" s="170"/>
      <c r="HF125" s="170"/>
      <c r="HG125" s="170"/>
      <c r="HH125" s="169"/>
      <c r="HJ125" s="166" t="s">
        <v>21</v>
      </c>
      <c r="HK125" s="172"/>
      <c r="HL125" s="173"/>
      <c r="HM125" s="3"/>
      <c r="HN125" s="166" t="s">
        <v>22</v>
      </c>
      <c r="HO125" s="167"/>
      <c r="HP125" s="167"/>
      <c r="HQ125" s="167"/>
      <c r="HR125" s="167"/>
      <c r="HS125" s="167"/>
      <c r="HT125" s="167"/>
      <c r="HU125" s="167"/>
      <c r="HV125" s="171"/>
    </row>
    <row r="126" spans="203:230" x14ac:dyDescent="0.2">
      <c r="GU126" s="589">
        <f>A6</f>
        <v>0</v>
      </c>
      <c r="GV126" s="590"/>
      <c r="GW126" s="590"/>
      <c r="GX126" s="590"/>
      <c r="GY126" s="591"/>
      <c r="GZ126" s="4"/>
      <c r="HA126" s="40"/>
      <c r="HB126" s="155" t="str">
        <f>IF(ISBLANK(H6),"",UPPER(H6))</f>
        <v/>
      </c>
      <c r="HC126" s="157"/>
      <c r="HD126" s="157"/>
      <c r="HE126" s="157"/>
      <c r="HF126" s="157"/>
      <c r="HG126" s="157"/>
      <c r="HH126" s="158"/>
      <c r="HI126" s="41"/>
      <c r="HJ126" s="592" t="str">
        <f>IF(ISBLANK(Q6),"",Q6)</f>
        <v/>
      </c>
      <c r="HK126" s="593"/>
      <c r="HL126" s="594"/>
      <c r="HM126" s="3"/>
      <c r="HN126" s="595" t="str">
        <f>IF(ISBLANK(V6),"",UPPER(V6))</f>
        <v/>
      </c>
      <c r="HO126" s="157"/>
      <c r="HP126" s="157"/>
      <c r="HQ126" s="157"/>
      <c r="HR126" s="157"/>
      <c r="HS126" s="157"/>
      <c r="HT126" s="157"/>
      <c r="HU126" s="157"/>
      <c r="HV126" s="158"/>
    </row>
    <row r="127" spans="203:230" ht="5.25" customHeight="1" x14ac:dyDescent="0.2"/>
    <row r="128" spans="203:230" ht="12.75" customHeight="1" x14ac:dyDescent="0.2">
      <c r="GV128" s="42"/>
      <c r="GW128" s="42"/>
      <c r="GX128" s="42"/>
      <c r="GY128" s="42"/>
      <c r="HA128" s="348" t="s">
        <v>25</v>
      </c>
      <c r="HB128" s="348"/>
      <c r="HC128" s="348"/>
      <c r="HD128" s="348"/>
      <c r="HE128" s="348"/>
      <c r="HF128" s="348"/>
      <c r="HG128" s="348"/>
      <c r="HH128" s="348"/>
      <c r="HI128" s="348"/>
      <c r="HJ128" s="348"/>
      <c r="HK128" s="349" t="s">
        <v>60</v>
      </c>
      <c r="HL128" s="349"/>
      <c r="HM128" s="693"/>
      <c r="HN128" s="693"/>
      <c r="HO128" s="693"/>
      <c r="HP128" s="693"/>
      <c r="HQ128" s="693"/>
      <c r="HR128" s="693"/>
      <c r="HS128" s="693"/>
      <c r="HT128" s="693"/>
      <c r="HU128" s="693"/>
      <c r="HV128" s="693"/>
    </row>
    <row r="129" spans="201:232" ht="13.5" customHeight="1" x14ac:dyDescent="0.2">
      <c r="GU129" s="350" t="s">
        <v>24</v>
      </c>
      <c r="GV129" s="605"/>
      <c r="GW129" s="605"/>
      <c r="GX129" s="605"/>
      <c r="GY129" s="605"/>
      <c r="HA129" s="348"/>
      <c r="HB129" s="348"/>
      <c r="HC129" s="348"/>
      <c r="HD129" s="348"/>
      <c r="HE129" s="348"/>
      <c r="HF129" s="348"/>
      <c r="HG129" s="348"/>
      <c r="HH129" s="348"/>
      <c r="HI129" s="348"/>
      <c r="HJ129" s="348"/>
      <c r="HK129" s="693"/>
      <c r="HL129" s="693"/>
      <c r="HM129" s="693"/>
      <c r="HN129" s="693"/>
      <c r="HO129" s="693"/>
      <c r="HP129" s="693"/>
      <c r="HQ129" s="693"/>
      <c r="HR129" s="693"/>
      <c r="HS129" s="693"/>
      <c r="HT129" s="693"/>
      <c r="HU129" s="693"/>
      <c r="HV129" s="693"/>
    </row>
    <row r="130" spans="201:232" ht="5.25" customHeight="1" thickBot="1" x14ac:dyDescent="0.25">
      <c r="GU130" s="214"/>
      <c r="GV130" s="214"/>
      <c r="GW130" s="214"/>
      <c r="GX130" s="214"/>
      <c r="GY130" s="214"/>
      <c r="HA130" s="43"/>
      <c r="HB130" s="43"/>
      <c r="HC130" s="43"/>
      <c r="HD130" s="43"/>
      <c r="HE130" s="43"/>
      <c r="HF130" s="43"/>
      <c r="HG130" s="43"/>
      <c r="HH130" s="43"/>
      <c r="HI130" s="43"/>
      <c r="HJ130" s="43"/>
      <c r="HK130" s="44"/>
      <c r="HL130" s="44"/>
      <c r="HM130" s="44"/>
      <c r="HN130" s="44"/>
      <c r="HO130" s="44"/>
      <c r="HP130" s="44"/>
      <c r="HQ130" s="44"/>
      <c r="HR130" s="44"/>
      <c r="HS130" s="44"/>
      <c r="HT130" s="44"/>
      <c r="HU130" s="44"/>
      <c r="HV130" s="44"/>
    </row>
    <row r="131" spans="201:232" ht="13.5" customHeight="1" thickTop="1" x14ac:dyDescent="0.2">
      <c r="GU131" s="183" t="s">
        <v>3</v>
      </c>
      <c r="GV131" s="183" t="s">
        <v>2</v>
      </c>
      <c r="GW131" s="353" t="s">
        <v>4</v>
      </c>
      <c r="GX131" s="354"/>
      <c r="GY131" s="354"/>
      <c r="GZ131" s="354"/>
      <c r="HA131" s="252"/>
      <c r="HB131" s="252"/>
      <c r="HC131" s="606"/>
      <c r="HD131" s="353" t="s">
        <v>5</v>
      </c>
      <c r="HE131" s="252"/>
      <c r="HF131" s="252"/>
      <c r="HG131" s="252"/>
      <c r="HH131" s="252"/>
      <c r="HI131" s="252"/>
      <c r="HJ131" s="252"/>
      <c r="HK131" s="252"/>
      <c r="HL131" s="252"/>
      <c r="HM131" s="252"/>
      <c r="HN131" s="252"/>
      <c r="HO131" s="252"/>
      <c r="HP131" s="252"/>
      <c r="HQ131" s="499"/>
      <c r="HR131" s="596" t="s">
        <v>35</v>
      </c>
      <c r="HS131" s="199" t="s">
        <v>6</v>
      </c>
      <c r="HT131" s="685"/>
      <c r="HU131" s="685"/>
      <c r="HV131" s="686"/>
    </row>
    <row r="132" spans="201:232" ht="9" customHeight="1" x14ac:dyDescent="0.2">
      <c r="GU132" s="184"/>
      <c r="GV132" s="184"/>
      <c r="GW132" s="208" t="s">
        <v>7</v>
      </c>
      <c r="GX132" s="209"/>
      <c r="GY132" s="210"/>
      <c r="GZ132" s="208" t="s">
        <v>8</v>
      </c>
      <c r="HA132" s="170"/>
      <c r="HB132" s="170"/>
      <c r="HC132" s="210"/>
      <c r="HD132" s="448" t="s">
        <v>9</v>
      </c>
      <c r="HE132" s="170"/>
      <c r="HF132" s="170"/>
      <c r="HG132" s="169"/>
      <c r="HH132" s="438" t="s">
        <v>10</v>
      </c>
      <c r="HI132" s="169"/>
      <c r="HJ132" s="603" t="s">
        <v>11</v>
      </c>
      <c r="HK132" s="227" t="s">
        <v>12</v>
      </c>
      <c r="HL132" s="228"/>
      <c r="HM132" s="228"/>
      <c r="HN132" s="229"/>
      <c r="HO132" s="230" t="s">
        <v>15</v>
      </c>
      <c r="HP132" s="232"/>
      <c r="HQ132" s="233"/>
      <c r="HR132" s="597"/>
      <c r="HS132" s="453" t="str">
        <f>IF(COUNT(C12:D12,F12:H12)&lt;4,"",CONCATENATE("Regular Work Hours               ",TEXT(CONCATENATE(C12,":",D12," ",E12),"h:mm AM/PM")," -- ",TEXT(CONCATENATE(F12,":",H12," ",I12),"h:mm AM/PM")," (-",J12,")               ",CONCATENATE(IF(COUNTA(P13:Z13)&gt;1,"Days Off - ",IF(COUNTA(P13:Z13)=1,"Day Off - ","")),IF(P13="x",IF(COUNTA(R13:Z13)&gt;0,"Mo, ","Mo"),""),IF(R13="x",IF(COUNTA(S13:Z13)&gt;0,"Tu, ","Tu"),""),IF(S13="x",IF(COUNTA(U13:Z13)&gt;0,"We, ","We"),""),IF(U13="x",IF(COUNTA(W13:Z13)&gt;0,"Th, ","Th"),""),IF(W13="x",IF(COUNTA(X13:Z13)&gt;0,"Fr, ","Fr"),""),IF(X13="x",IF(COUNTA(Z13)&gt;0,"Sa, ","Sa"),""),IF(Z13="x","Su",""))))</f>
        <v/>
      </c>
      <c r="HT132" s="687"/>
      <c r="HU132" s="687"/>
      <c r="HV132" s="688"/>
    </row>
    <row r="133" spans="201:232" ht="23.25" customHeight="1" thickBot="1" x14ac:dyDescent="0.25">
      <c r="GS133" s="2" t="s">
        <v>33</v>
      </c>
      <c r="GU133" s="106" t="str">
        <f>IF(ISBLANK(A10),"",A10)</f>
        <v/>
      </c>
      <c r="GV133" s="106" t="str">
        <f>IF(ISBLANK(B10),"",B10)</f>
        <v/>
      </c>
      <c r="GW133" s="211"/>
      <c r="GX133" s="212"/>
      <c r="GY133" s="213"/>
      <c r="GZ133" s="211"/>
      <c r="HA133" s="214"/>
      <c r="HB133" s="214"/>
      <c r="HC133" s="213"/>
      <c r="HD133" s="599"/>
      <c r="HE133" s="214"/>
      <c r="HF133" s="214"/>
      <c r="HG133" s="600"/>
      <c r="HH133" s="601"/>
      <c r="HI133" s="602"/>
      <c r="HJ133" s="604"/>
      <c r="HK133" s="466" t="s">
        <v>13</v>
      </c>
      <c r="HL133" s="692"/>
      <c r="HM133" s="438" t="s">
        <v>14</v>
      </c>
      <c r="HN133" s="439"/>
      <c r="HO133" s="491"/>
      <c r="HP133" s="462"/>
      <c r="HQ133" s="463"/>
      <c r="HR133" s="598"/>
      <c r="HS133" s="689"/>
      <c r="HT133" s="690"/>
      <c r="HU133" s="690"/>
      <c r="HV133" s="691"/>
    </row>
    <row r="134" spans="201:232" ht="7.5" customHeight="1" thickTop="1" x14ac:dyDescent="0.2">
      <c r="GS134" s="483" t="str">
        <f>IF(ISERROR(GO14),"",IF(GO14&gt;=0.5,IF(K14&lt;&gt;"N",IF(ISBLANK(K14),GO14,IF(K14="B",GO14,IF(K14="O",GO14*1.5,IF(K14="P",GO14*1.5,"")))),IF(GO14&gt;=4,IF(GM14&lt;0,GM14+24,GM14),GO14)),""))</f>
        <v/>
      </c>
      <c r="GU134" s="361" t="str">
        <f>IF(GU133="","",1)</f>
        <v/>
      </c>
      <c r="GV134" s="361" t="str">
        <f>IF(GV133="","",16)</f>
        <v/>
      </c>
      <c r="GW134" s="608" t="str">
        <f>IF(ISERROR(GK14),"",GK14)</f>
        <v/>
      </c>
      <c r="GX134" s="609"/>
      <c r="GY134" s="610"/>
      <c r="GZ134" s="608" t="str">
        <f>IF(ISERROR(GL14),"",GL14)</f>
        <v/>
      </c>
      <c r="HA134" s="609"/>
      <c r="HB134" s="609"/>
      <c r="HC134" s="610"/>
      <c r="HD134" s="617" t="s">
        <v>28</v>
      </c>
      <c r="HE134" s="379"/>
      <c r="HF134" s="379"/>
      <c r="HG134" s="380"/>
      <c r="HH134" s="369" t="s">
        <v>29</v>
      </c>
      <c r="HI134" s="347"/>
      <c r="HJ134" s="13" t="s">
        <v>30</v>
      </c>
      <c r="HK134" s="346" t="s">
        <v>31</v>
      </c>
      <c r="HL134" s="381"/>
      <c r="HM134" s="346" t="s">
        <v>32</v>
      </c>
      <c r="HN134" s="347"/>
      <c r="HO134" s="13" t="s">
        <v>33</v>
      </c>
      <c r="HP134" s="369"/>
      <c r="HQ134" s="347"/>
      <c r="HR134" s="13" t="s">
        <v>34</v>
      </c>
      <c r="HS134" s="618" t="str">
        <f>IF(ISBLANK(J14),IF(ISBLANK(J15),IF(ISBLANK(AA14),"",AA14),CONCATENATE(J15," Min. Break.  ",AA14)),CONCATENATE(J14+J15," Min. Break.  ",AA14))</f>
        <v/>
      </c>
      <c r="HT134" s="619"/>
      <c r="HU134" s="619"/>
      <c r="HV134" s="620"/>
    </row>
    <row r="135" spans="201:232" ht="6" customHeight="1" x14ac:dyDescent="0.2">
      <c r="GS135" s="483"/>
      <c r="GU135" s="607"/>
      <c r="GV135" s="607"/>
      <c r="GW135" s="611"/>
      <c r="GX135" s="612"/>
      <c r="GY135" s="613"/>
      <c r="GZ135" s="611"/>
      <c r="HA135" s="612"/>
      <c r="HB135" s="612"/>
      <c r="HC135" s="613"/>
      <c r="HD135" s="627" t="str">
        <f>IF(SUM(L14:O15)=0,"",SUM(L14:O15))</f>
        <v/>
      </c>
      <c r="HE135" s="628"/>
      <c r="HF135" s="628"/>
      <c r="HG135" s="629"/>
      <c r="HH135" s="633" t="str">
        <f>IF(SUM(P14:Q15)=0,"",SUM(P14:Q15))</f>
        <v/>
      </c>
      <c r="HI135" s="629"/>
      <c r="HJ135" s="635" t="str">
        <f>IF(SUM(R14:R15)=0,"",SUM(R14:R15))</f>
        <v/>
      </c>
      <c r="HK135" s="633"/>
      <c r="HL135" s="629"/>
      <c r="HM135" s="633"/>
      <c r="HN135" s="629"/>
      <c r="HO135" s="635" t="str">
        <f>IF(SUM(W14:W15)=0,"",SUM(W14:W15))</f>
        <v/>
      </c>
      <c r="HP135" s="633" t="str">
        <f>IF(SUM(X14:Y15)=0,"",SUM(X14:Y15))</f>
        <v/>
      </c>
      <c r="HQ135" s="629"/>
      <c r="HR135" s="635" t="str">
        <f>IF(SUM(Z14:Z15)=0,"",SUM(Z14:Z15))</f>
        <v/>
      </c>
      <c r="HS135" s="621"/>
      <c r="HT135" s="622"/>
      <c r="HU135" s="622"/>
      <c r="HV135" s="623"/>
    </row>
    <row r="136" spans="201:232" ht="12" customHeight="1" x14ac:dyDescent="0.2">
      <c r="GS136" s="90" t="str">
        <f t="shared" ref="GS136:GS166" si="10">IF(ISERROR(GO15),"",IF(GO15&gt;=0.5,IF(K15&lt;&gt;"N",IF(ISBLANK(K15),GO15,IF(K15="B",GO15,IF(K15="O",GO15*1.5,IF(K15="P",GO15*1.5,"")))),IF(GO15&gt;=4,IF(GM15&lt;0,GM15+24,GM15),GO15)),""))</f>
        <v/>
      </c>
      <c r="GU136" s="184"/>
      <c r="GV136" s="184"/>
      <c r="GW136" s="614" t="str">
        <f>IF(ISERROR(GK15),"",GK15)</f>
        <v/>
      </c>
      <c r="GX136" s="615"/>
      <c r="GY136" s="616"/>
      <c r="GZ136" s="614" t="str">
        <f>IF(ISERROR(GL15),"",GL15)</f>
        <v/>
      </c>
      <c r="HA136" s="615"/>
      <c r="HB136" s="615"/>
      <c r="HC136" s="616"/>
      <c r="HD136" s="630"/>
      <c r="HE136" s="631"/>
      <c r="HF136" s="631"/>
      <c r="HG136" s="632"/>
      <c r="HH136" s="634"/>
      <c r="HI136" s="632"/>
      <c r="HJ136" s="636"/>
      <c r="HK136" s="634"/>
      <c r="HL136" s="632"/>
      <c r="HM136" s="634"/>
      <c r="HN136" s="632"/>
      <c r="HO136" s="636"/>
      <c r="HP136" s="634"/>
      <c r="HQ136" s="632"/>
      <c r="HR136" s="636"/>
      <c r="HS136" s="624"/>
      <c r="HT136" s="625"/>
      <c r="HU136" s="625"/>
      <c r="HV136" s="626"/>
    </row>
    <row r="137" spans="201:232" ht="12.75" customHeight="1" x14ac:dyDescent="0.2">
      <c r="GS137" s="90" t="str">
        <f t="shared" si="10"/>
        <v/>
      </c>
      <c r="GU137" s="518" t="str">
        <f>IF(GU134="","",GU134+1)</f>
        <v/>
      </c>
      <c r="GV137" s="518" t="str">
        <f>IF(GV134="","",GV134+1)</f>
        <v/>
      </c>
      <c r="GW137" s="645" t="str">
        <f>IF(ISERROR(GK16),"",GK16)</f>
        <v/>
      </c>
      <c r="GX137" s="646"/>
      <c r="GY137" s="647"/>
      <c r="GZ137" s="645" t="str">
        <f>IF(ISERROR(GL16),"",GL16)</f>
        <v/>
      </c>
      <c r="HA137" s="646"/>
      <c r="HB137" s="646"/>
      <c r="HC137" s="647"/>
      <c r="HD137" s="649" t="str">
        <f>IF(SUM(L16:O17)=0,"",SUM(L16:O17))</f>
        <v/>
      </c>
      <c r="HE137" s="650"/>
      <c r="HF137" s="650"/>
      <c r="HG137" s="644"/>
      <c r="HH137" s="643" t="str">
        <f>IF(SUM(P16:Q17)=0,"",SUM(P16:Q17))</f>
        <v/>
      </c>
      <c r="HI137" s="644"/>
      <c r="HJ137" s="648" t="str">
        <f>IF(SUM(R16:R17)=0,"",SUM(R16:R17))</f>
        <v/>
      </c>
      <c r="HK137" s="643"/>
      <c r="HL137" s="644"/>
      <c r="HM137" s="643"/>
      <c r="HN137" s="644"/>
      <c r="HO137" s="648" t="str">
        <f>IF(SUM(W16:W17)=0,"",SUM(W16:W17))</f>
        <v/>
      </c>
      <c r="HP137" s="643" t="str">
        <f>IF(SUM(X16:Y17)=0,"",SUM(X16:Y17))</f>
        <v/>
      </c>
      <c r="HQ137" s="644"/>
      <c r="HR137" s="648" t="str">
        <f>IF(SUM(Z16:Z17)=0,"",SUM(Z16:Z17))</f>
        <v/>
      </c>
      <c r="HS137" s="637" t="str">
        <f>IF(ISBLANK(J16),IF(ISBLANK(J17),IF(ISBLANK(AA16),"",AA16),CONCATENATE(J17," Min. Break.  ",AA16)),CONCATENATE(J16+J17," Min. Break.  ",AA16))</f>
        <v/>
      </c>
      <c r="HT137" s="638"/>
      <c r="HU137" s="638"/>
      <c r="HV137" s="639"/>
      <c r="HW137" s="2" t="s">
        <v>44</v>
      </c>
      <c r="HX137" s="2" t="str">
        <f>IF(HD167="","",CONCATENATE("B - ",TEXT(HD167,"0.00"),"                         "))</f>
        <v/>
      </c>
    </row>
    <row r="138" spans="201:232" ht="12" customHeight="1" x14ac:dyDescent="0.2">
      <c r="GS138" s="90" t="str">
        <f t="shared" si="10"/>
        <v/>
      </c>
      <c r="GU138" s="519"/>
      <c r="GV138" s="519"/>
      <c r="GW138" s="614" t="str">
        <f>IF(ISERROR(GK17),"",GK17)</f>
        <v/>
      </c>
      <c r="GX138" s="615"/>
      <c r="GY138" s="616"/>
      <c r="GZ138" s="614" t="str">
        <f>IF(ISERROR(GL17),"",GL17)</f>
        <v/>
      </c>
      <c r="HA138" s="615"/>
      <c r="HB138" s="615"/>
      <c r="HC138" s="616"/>
      <c r="HD138" s="630"/>
      <c r="HE138" s="631"/>
      <c r="HF138" s="631"/>
      <c r="HG138" s="632"/>
      <c r="HH138" s="634"/>
      <c r="HI138" s="632"/>
      <c r="HJ138" s="636"/>
      <c r="HK138" s="634"/>
      <c r="HL138" s="632"/>
      <c r="HM138" s="634"/>
      <c r="HN138" s="632"/>
      <c r="HO138" s="636"/>
      <c r="HP138" s="634"/>
      <c r="HQ138" s="632"/>
      <c r="HR138" s="636"/>
      <c r="HS138" s="640"/>
      <c r="HT138" s="641"/>
      <c r="HU138" s="641"/>
      <c r="HV138" s="642"/>
      <c r="HW138" s="2" t="s">
        <v>45</v>
      </c>
      <c r="HX138" s="2" t="str">
        <f>IF(HH167="","",CONCATENATE("O - ",IF(HH167*1.5-IF(HH169="",0,HH169)=0,"0 Comp Time",TEXT(HH167*1.5-IF(HH169="",0,HH169),"0.00")),"                         "))</f>
        <v/>
      </c>
    </row>
    <row r="139" spans="201:232" ht="12.75" customHeight="1" x14ac:dyDescent="0.2">
      <c r="GS139" s="90" t="str">
        <f t="shared" si="10"/>
        <v/>
      </c>
      <c r="GU139" s="518" t="str">
        <f>IF(GU137="","",GU137+1)</f>
        <v/>
      </c>
      <c r="GV139" s="518" t="str">
        <f>IF(GV137="","",GV137+1)</f>
        <v/>
      </c>
      <c r="GW139" s="645" t="str">
        <f>IF(ISERROR(GK18),"",GK18)</f>
        <v/>
      </c>
      <c r="GX139" s="646"/>
      <c r="GY139" s="647"/>
      <c r="GZ139" s="645" t="str">
        <f t="shared" ref="GZ139:GZ166" si="11">IF(ISERROR(GL18),"",GL18)</f>
        <v/>
      </c>
      <c r="HA139" s="646"/>
      <c r="HB139" s="646"/>
      <c r="HC139" s="647"/>
      <c r="HD139" s="649" t="str">
        <f>IF(SUM(L18:O19)=0,"",SUM(L18:O19))</f>
        <v/>
      </c>
      <c r="HE139" s="650"/>
      <c r="HF139" s="650"/>
      <c r="HG139" s="644"/>
      <c r="HH139" s="643" t="str">
        <f>IF(SUM(P18:Q19)=0,"",SUM(P18:Q19))</f>
        <v/>
      </c>
      <c r="HI139" s="644"/>
      <c r="HJ139" s="648" t="str">
        <f>IF(SUM(R18:R19)=0,"",SUM(R18:R19))</f>
        <v/>
      </c>
      <c r="HK139" s="643"/>
      <c r="HL139" s="644"/>
      <c r="HM139" s="643"/>
      <c r="HN139" s="644"/>
      <c r="HO139" s="648" t="str">
        <f>IF(SUM(W18:W19)=0,"",SUM(W18:W19))</f>
        <v/>
      </c>
      <c r="HP139" s="643" t="str">
        <f>IF(SUM(X18:Y19)=0,"",SUM(X18:Y19))</f>
        <v/>
      </c>
      <c r="HQ139" s="644"/>
      <c r="HR139" s="648" t="str">
        <f>IF(SUM(Z18:Z19)=0,"",SUM(Z18:Z19))</f>
        <v/>
      </c>
      <c r="HS139" s="637" t="str">
        <f>IF(ISBLANK(J18),IF(ISBLANK(J19),IF(ISBLANK(AA18),"",AA18),CONCATENATE(J19," Min. Break.  ",AA18)),CONCATENATE(J18+J19," Min. Break.  ",AA18))</f>
        <v/>
      </c>
      <c r="HT139" s="638"/>
      <c r="HU139" s="638"/>
      <c r="HV139" s="639"/>
      <c r="HW139" s="2" t="s">
        <v>43</v>
      </c>
      <c r="HX139" s="2" t="str">
        <f>IF(HJ167="","",CONCATENATE("P - ",IF(HJ167*1.5-IF(HJ169="",0,HJ169)=0,"0 Comp Time",TEXT(HJ167*1.5-IF(HJ169="",0,HJ169),"0.00")),"                         "))</f>
        <v/>
      </c>
    </row>
    <row r="140" spans="201:232" ht="12" customHeight="1" x14ac:dyDescent="0.2">
      <c r="GS140" s="90" t="str">
        <f t="shared" si="10"/>
        <v/>
      </c>
      <c r="GU140" s="519"/>
      <c r="GV140" s="519"/>
      <c r="GW140" s="614" t="str">
        <f>IF(ISERROR(GK19),"",GK19)</f>
        <v/>
      </c>
      <c r="GX140" s="615"/>
      <c r="GY140" s="616"/>
      <c r="GZ140" s="614" t="str">
        <f t="shared" si="11"/>
        <v/>
      </c>
      <c r="HA140" s="615"/>
      <c r="HB140" s="615"/>
      <c r="HC140" s="616"/>
      <c r="HD140" s="630"/>
      <c r="HE140" s="631"/>
      <c r="HF140" s="631"/>
      <c r="HG140" s="632"/>
      <c r="HH140" s="634"/>
      <c r="HI140" s="632"/>
      <c r="HJ140" s="636"/>
      <c r="HK140" s="634"/>
      <c r="HL140" s="632"/>
      <c r="HM140" s="634"/>
      <c r="HN140" s="632"/>
      <c r="HO140" s="636"/>
      <c r="HP140" s="634"/>
      <c r="HQ140" s="632"/>
      <c r="HR140" s="636"/>
      <c r="HS140" s="640"/>
      <c r="HT140" s="641"/>
      <c r="HU140" s="641"/>
      <c r="HV140" s="642"/>
      <c r="HW140" s="2" t="s">
        <v>46</v>
      </c>
    </row>
    <row r="141" spans="201:232" ht="12.75" customHeight="1" x14ac:dyDescent="0.2">
      <c r="GS141" s="90" t="str">
        <f t="shared" si="10"/>
        <v/>
      </c>
      <c r="GU141" s="518" t="str">
        <f>IF(GU139="","",GU139+1)</f>
        <v/>
      </c>
      <c r="GV141" s="518" t="str">
        <f>IF(GV139="","",GV139+1)</f>
        <v/>
      </c>
      <c r="GW141" s="645" t="str">
        <f t="shared" ref="GW141:GW166" si="12">IF(ISERROR(GK20),"",GK20)</f>
        <v/>
      </c>
      <c r="GX141" s="646"/>
      <c r="GY141" s="647"/>
      <c r="GZ141" s="645" t="str">
        <f t="shared" si="11"/>
        <v/>
      </c>
      <c r="HA141" s="646"/>
      <c r="HB141" s="646"/>
      <c r="HC141" s="647"/>
      <c r="HD141" s="649" t="str">
        <f>IF(SUM(L20:O21)=0,"",SUM(L20:O21))</f>
        <v/>
      </c>
      <c r="HE141" s="650"/>
      <c r="HF141" s="650"/>
      <c r="HG141" s="644"/>
      <c r="HH141" s="643" t="str">
        <f>IF(SUM(P20:Q21)=0,"",SUM(P20:Q21))</f>
        <v/>
      </c>
      <c r="HI141" s="644"/>
      <c r="HJ141" s="648" t="str">
        <f>IF(SUM(R20:R21)=0,"",SUM(R20:R21))</f>
        <v/>
      </c>
      <c r="HK141" s="643"/>
      <c r="HL141" s="644"/>
      <c r="HM141" s="643"/>
      <c r="HN141" s="644"/>
      <c r="HO141" s="648" t="str">
        <f>IF(SUM(W20:W21)=0,"",SUM(W20:W21))</f>
        <v/>
      </c>
      <c r="HP141" s="643" t="str">
        <f>IF(SUM(X20:Y21)=0,"",SUM(X20:Y21))</f>
        <v/>
      </c>
      <c r="HQ141" s="644"/>
      <c r="HR141" s="648" t="str">
        <f>IF(SUM(Z20:Z21)=0,"",SUM(Z20:Z21))</f>
        <v/>
      </c>
      <c r="HS141" s="637" t="str">
        <f>IF(ISBLANK(J20),IF(ISBLANK(J21),IF(ISBLANK(AA20),"",AA20),CONCATENATE(J21," Min. Break.  ",AA20)),CONCATENATE(J20+J21," Min. Break.  ",AA20))</f>
        <v/>
      </c>
      <c r="HT141" s="638"/>
      <c r="HU141" s="638"/>
      <c r="HV141" s="639"/>
      <c r="HW141" s="2" t="s">
        <v>47</v>
      </c>
    </row>
    <row r="142" spans="201:232" ht="12" customHeight="1" x14ac:dyDescent="0.2">
      <c r="GS142" s="90" t="str">
        <f t="shared" si="10"/>
        <v/>
      </c>
      <c r="GU142" s="519"/>
      <c r="GV142" s="519"/>
      <c r="GW142" s="614" t="str">
        <f t="shared" si="12"/>
        <v/>
      </c>
      <c r="GX142" s="615"/>
      <c r="GY142" s="616"/>
      <c r="GZ142" s="614" t="str">
        <f t="shared" si="11"/>
        <v/>
      </c>
      <c r="HA142" s="615"/>
      <c r="HB142" s="615"/>
      <c r="HC142" s="616"/>
      <c r="HD142" s="630"/>
      <c r="HE142" s="631"/>
      <c r="HF142" s="631"/>
      <c r="HG142" s="632"/>
      <c r="HH142" s="634"/>
      <c r="HI142" s="632"/>
      <c r="HJ142" s="636"/>
      <c r="HK142" s="634"/>
      <c r="HL142" s="632"/>
      <c r="HM142" s="634"/>
      <c r="HN142" s="632"/>
      <c r="HO142" s="636"/>
      <c r="HP142" s="634"/>
      <c r="HQ142" s="632"/>
      <c r="HR142" s="636"/>
      <c r="HS142" s="640"/>
      <c r="HT142" s="641"/>
      <c r="HU142" s="641"/>
      <c r="HV142" s="642"/>
      <c r="HW142" s="2" t="s">
        <v>48</v>
      </c>
      <c r="HX142" s="2" t="str">
        <f>IF(GS167="","",CONCATENATE("N - ",TEXT(GS167,"0.00"),"                         "))</f>
        <v/>
      </c>
    </row>
    <row r="143" spans="201:232" ht="12.75" customHeight="1" x14ac:dyDescent="0.2">
      <c r="GS143" s="90" t="str">
        <f t="shared" si="10"/>
        <v/>
      </c>
      <c r="GU143" s="518" t="str">
        <f>IF(GU141="","",GU141+1)</f>
        <v/>
      </c>
      <c r="GV143" s="518" t="str">
        <f>IF(GV141="","",GV141+1)</f>
        <v/>
      </c>
      <c r="GW143" s="645" t="str">
        <f t="shared" si="12"/>
        <v/>
      </c>
      <c r="GX143" s="646"/>
      <c r="GY143" s="647"/>
      <c r="GZ143" s="645" t="str">
        <f t="shared" si="11"/>
        <v/>
      </c>
      <c r="HA143" s="646"/>
      <c r="HB143" s="646"/>
      <c r="HC143" s="647"/>
      <c r="HD143" s="649" t="str">
        <f>IF(SUM(L22:O23)=0,"",SUM(L22:O23))</f>
        <v/>
      </c>
      <c r="HE143" s="650"/>
      <c r="HF143" s="650"/>
      <c r="HG143" s="644"/>
      <c r="HH143" s="643" t="str">
        <f>IF(SUM(P22:Q23)=0,"",SUM(P22:Q23))</f>
        <v/>
      </c>
      <c r="HI143" s="644"/>
      <c r="HJ143" s="648" t="str">
        <f>IF(SUM(R22:R23)=0,"",SUM(R22:R23))</f>
        <v/>
      </c>
      <c r="HK143" s="643"/>
      <c r="HL143" s="644"/>
      <c r="HM143" s="643"/>
      <c r="HN143" s="644"/>
      <c r="HO143" s="648" t="str">
        <f>IF(SUM(W22:W23)=0,"",SUM(W22:W23))</f>
        <v/>
      </c>
      <c r="HP143" s="643" t="str">
        <f>IF(SUM(X22:Y23)=0,"",SUM(X22:Y23))</f>
        <v/>
      </c>
      <c r="HQ143" s="644"/>
      <c r="HR143" s="648" t="str">
        <f>IF(SUM(Z22:Z23)=0,"",SUM(Z22:Z23))</f>
        <v/>
      </c>
      <c r="HS143" s="637" t="str">
        <f>IF(ISBLANK(J22),IF(ISBLANK(J23),IF(ISBLANK(AA22),"",AA22),CONCATENATE(J23," Min. Break.  ",AA22)),CONCATENATE(J22+J23," Min. Break.  ",AA22))</f>
        <v/>
      </c>
      <c r="HT143" s="638"/>
      <c r="HU143" s="638"/>
      <c r="HV143" s="639"/>
      <c r="HW143" s="2" t="s">
        <v>49</v>
      </c>
      <c r="HX143" s="2" t="str">
        <f>IF(HR167="","",CONCATENATE("S - ",TEXT(HR167,"0.00")))</f>
        <v/>
      </c>
    </row>
    <row r="144" spans="201:232" ht="12" customHeight="1" x14ac:dyDescent="0.2">
      <c r="GS144" s="90" t="str">
        <f t="shared" si="10"/>
        <v/>
      </c>
      <c r="GU144" s="519"/>
      <c r="GV144" s="519"/>
      <c r="GW144" s="614" t="str">
        <f t="shared" si="12"/>
        <v/>
      </c>
      <c r="GX144" s="615"/>
      <c r="GY144" s="616"/>
      <c r="GZ144" s="614" t="str">
        <f t="shared" si="11"/>
        <v/>
      </c>
      <c r="HA144" s="615"/>
      <c r="HB144" s="615"/>
      <c r="HC144" s="616"/>
      <c r="HD144" s="630"/>
      <c r="HE144" s="631"/>
      <c r="HF144" s="631"/>
      <c r="HG144" s="632"/>
      <c r="HH144" s="634"/>
      <c r="HI144" s="632"/>
      <c r="HJ144" s="636"/>
      <c r="HK144" s="634"/>
      <c r="HL144" s="632"/>
      <c r="HM144" s="634"/>
      <c r="HN144" s="632"/>
      <c r="HO144" s="636"/>
      <c r="HP144" s="634"/>
      <c r="HQ144" s="632"/>
      <c r="HR144" s="636"/>
      <c r="HS144" s="640"/>
      <c r="HT144" s="641"/>
      <c r="HU144" s="641"/>
      <c r="HV144" s="642"/>
    </row>
    <row r="145" spans="201:230" ht="12.75" customHeight="1" x14ac:dyDescent="0.2">
      <c r="GS145" s="90" t="str">
        <f t="shared" si="10"/>
        <v/>
      </c>
      <c r="GU145" s="518" t="str">
        <f>IF(GU143="","",GU143+1)</f>
        <v/>
      </c>
      <c r="GV145" s="518" t="str">
        <f>IF(GV143="","",GV143+1)</f>
        <v/>
      </c>
      <c r="GW145" s="645" t="str">
        <f t="shared" si="12"/>
        <v/>
      </c>
      <c r="GX145" s="646"/>
      <c r="GY145" s="647"/>
      <c r="GZ145" s="645" t="str">
        <f t="shared" si="11"/>
        <v/>
      </c>
      <c r="HA145" s="646"/>
      <c r="HB145" s="646"/>
      <c r="HC145" s="647"/>
      <c r="HD145" s="649" t="str">
        <f>IF(SUM(L24:O25)=0,"",SUM(L24:O25))</f>
        <v/>
      </c>
      <c r="HE145" s="650"/>
      <c r="HF145" s="650"/>
      <c r="HG145" s="644"/>
      <c r="HH145" s="643" t="str">
        <f>IF(SUM(P24:Q25)=0,"",SUM(P24:Q25))</f>
        <v/>
      </c>
      <c r="HI145" s="644"/>
      <c r="HJ145" s="648" t="str">
        <f>IF(SUM(R24:R25)=0,"",SUM(R24:R25))</f>
        <v/>
      </c>
      <c r="HK145" s="643"/>
      <c r="HL145" s="644"/>
      <c r="HM145" s="643"/>
      <c r="HN145" s="644"/>
      <c r="HO145" s="648" t="str">
        <f>IF(SUM(W24:W25)=0,"",SUM(W24:W25))</f>
        <v/>
      </c>
      <c r="HP145" s="643" t="str">
        <f>IF(SUM(X24:Y25)=0,"",SUM(X24:Y25))</f>
        <v/>
      </c>
      <c r="HQ145" s="644"/>
      <c r="HR145" s="648" t="str">
        <f>IF(SUM(Z24:Z25)=0,"",SUM(Z24:Z25))</f>
        <v/>
      </c>
      <c r="HS145" s="637" t="str">
        <f>IF(ISBLANK(J24),IF(ISBLANK(J25),IF(ISBLANK(AA24),"",AA24),CONCATENATE(J25," Min. Break.  ",AA24)),CONCATENATE(J24+J25," Min. Break.  ",AA24))</f>
        <v/>
      </c>
      <c r="HT145" s="638"/>
      <c r="HU145" s="638"/>
      <c r="HV145" s="639"/>
    </row>
    <row r="146" spans="201:230" ht="12" customHeight="1" x14ac:dyDescent="0.2">
      <c r="GS146" s="90" t="str">
        <f t="shared" si="10"/>
        <v/>
      </c>
      <c r="GU146" s="519"/>
      <c r="GV146" s="519"/>
      <c r="GW146" s="614" t="str">
        <f t="shared" si="12"/>
        <v/>
      </c>
      <c r="GX146" s="615"/>
      <c r="GY146" s="616"/>
      <c r="GZ146" s="614" t="str">
        <f t="shared" si="11"/>
        <v/>
      </c>
      <c r="HA146" s="615"/>
      <c r="HB146" s="615"/>
      <c r="HC146" s="616"/>
      <c r="HD146" s="630"/>
      <c r="HE146" s="631"/>
      <c r="HF146" s="631"/>
      <c r="HG146" s="632"/>
      <c r="HH146" s="634"/>
      <c r="HI146" s="632"/>
      <c r="HJ146" s="636"/>
      <c r="HK146" s="634"/>
      <c r="HL146" s="632"/>
      <c r="HM146" s="634"/>
      <c r="HN146" s="632"/>
      <c r="HO146" s="636"/>
      <c r="HP146" s="634"/>
      <c r="HQ146" s="632"/>
      <c r="HR146" s="636"/>
      <c r="HS146" s="640"/>
      <c r="HT146" s="641"/>
      <c r="HU146" s="641"/>
      <c r="HV146" s="642"/>
    </row>
    <row r="147" spans="201:230" ht="12.75" customHeight="1" x14ac:dyDescent="0.2">
      <c r="GS147" s="90" t="str">
        <f t="shared" si="10"/>
        <v/>
      </c>
      <c r="GU147" s="518" t="str">
        <f>IF(GU145="","",GU145+1)</f>
        <v/>
      </c>
      <c r="GV147" s="518" t="str">
        <f>IF(GV145="","",GV145+1)</f>
        <v/>
      </c>
      <c r="GW147" s="645" t="str">
        <f t="shared" si="12"/>
        <v/>
      </c>
      <c r="GX147" s="646"/>
      <c r="GY147" s="647"/>
      <c r="GZ147" s="645" t="str">
        <f t="shared" si="11"/>
        <v/>
      </c>
      <c r="HA147" s="646"/>
      <c r="HB147" s="646"/>
      <c r="HC147" s="647"/>
      <c r="HD147" s="649" t="str">
        <f>IF(SUM(L26:O27)=0,"",SUM(L26:O27))</f>
        <v/>
      </c>
      <c r="HE147" s="650"/>
      <c r="HF147" s="650"/>
      <c r="HG147" s="644"/>
      <c r="HH147" s="643" t="str">
        <f>IF(SUM(P26:Q27)=0,"",SUM(P26:Q27))</f>
        <v/>
      </c>
      <c r="HI147" s="644"/>
      <c r="HJ147" s="648" t="str">
        <f>IF(SUM(R26:R27)=0,"",SUM(R26:R27))</f>
        <v/>
      </c>
      <c r="HK147" s="643"/>
      <c r="HL147" s="644"/>
      <c r="HM147" s="643"/>
      <c r="HN147" s="644"/>
      <c r="HO147" s="648" t="str">
        <f>IF(SUM(W26:W27)=0,"",SUM(W26:W27))</f>
        <v/>
      </c>
      <c r="HP147" s="643" t="str">
        <f>IF(SUM(X26:Y27)=0,"",SUM(X26:Y27))</f>
        <v/>
      </c>
      <c r="HQ147" s="644"/>
      <c r="HR147" s="648" t="str">
        <f>IF(SUM(Z26:Z27)=0,"",SUM(Z26:Z27))</f>
        <v/>
      </c>
      <c r="HS147" s="637" t="str">
        <f>IF(ISBLANK(J26),IF(ISBLANK(J27),IF(ISBLANK(AA26),"",AA26),CONCATENATE(J27," Min. Break.  ",AA26)),CONCATENATE(J26+J27," Min. Break.  ",AA26))</f>
        <v/>
      </c>
      <c r="HT147" s="638"/>
      <c r="HU147" s="638"/>
      <c r="HV147" s="639"/>
    </row>
    <row r="148" spans="201:230" ht="12" customHeight="1" x14ac:dyDescent="0.2">
      <c r="GS148" s="90" t="str">
        <f t="shared" si="10"/>
        <v/>
      </c>
      <c r="GU148" s="519"/>
      <c r="GV148" s="519"/>
      <c r="GW148" s="614" t="str">
        <f t="shared" si="12"/>
        <v/>
      </c>
      <c r="GX148" s="615"/>
      <c r="GY148" s="616"/>
      <c r="GZ148" s="614" t="str">
        <f t="shared" si="11"/>
        <v/>
      </c>
      <c r="HA148" s="615"/>
      <c r="HB148" s="615"/>
      <c r="HC148" s="616"/>
      <c r="HD148" s="630"/>
      <c r="HE148" s="631"/>
      <c r="HF148" s="631"/>
      <c r="HG148" s="632"/>
      <c r="HH148" s="634"/>
      <c r="HI148" s="632"/>
      <c r="HJ148" s="636"/>
      <c r="HK148" s="634"/>
      <c r="HL148" s="632"/>
      <c r="HM148" s="634"/>
      <c r="HN148" s="632"/>
      <c r="HO148" s="636"/>
      <c r="HP148" s="634"/>
      <c r="HQ148" s="632"/>
      <c r="HR148" s="636"/>
      <c r="HS148" s="640"/>
      <c r="HT148" s="641"/>
      <c r="HU148" s="641"/>
      <c r="HV148" s="642"/>
    </row>
    <row r="149" spans="201:230" ht="12.75" customHeight="1" x14ac:dyDescent="0.2">
      <c r="GS149" s="90" t="str">
        <f t="shared" si="10"/>
        <v/>
      </c>
      <c r="GU149" s="518" t="str">
        <f>IF(GU147="","",GU147+1)</f>
        <v/>
      </c>
      <c r="GV149" s="518" t="str">
        <f>IF(GV147="","",GV147+1)</f>
        <v/>
      </c>
      <c r="GW149" s="645" t="str">
        <f t="shared" si="12"/>
        <v/>
      </c>
      <c r="GX149" s="646"/>
      <c r="GY149" s="647"/>
      <c r="GZ149" s="645" t="str">
        <f t="shared" si="11"/>
        <v/>
      </c>
      <c r="HA149" s="646"/>
      <c r="HB149" s="646"/>
      <c r="HC149" s="647"/>
      <c r="HD149" s="649" t="str">
        <f>IF(SUM(L28:O29)=0,"",SUM(L28:O29))</f>
        <v/>
      </c>
      <c r="HE149" s="650"/>
      <c r="HF149" s="650"/>
      <c r="HG149" s="644"/>
      <c r="HH149" s="643" t="str">
        <f>IF(SUM(P28:Q29)=0,"",SUM(P28:Q29))</f>
        <v/>
      </c>
      <c r="HI149" s="644"/>
      <c r="HJ149" s="648" t="str">
        <f>IF(SUM(R28:R29)=0,"",SUM(R28:R29))</f>
        <v/>
      </c>
      <c r="HK149" s="643"/>
      <c r="HL149" s="644"/>
      <c r="HM149" s="643"/>
      <c r="HN149" s="644"/>
      <c r="HO149" s="648" t="str">
        <f>IF(SUM(W28:W29)=0,"",SUM(W28:W29))</f>
        <v/>
      </c>
      <c r="HP149" s="643" t="str">
        <f>IF(SUM(X28:Y29)=0,"",SUM(X28:Y29))</f>
        <v/>
      </c>
      <c r="HQ149" s="644"/>
      <c r="HR149" s="648" t="str">
        <f>IF(SUM(Z28:Z29)=0,"",SUM(Z28:Z29))</f>
        <v/>
      </c>
      <c r="HS149" s="637" t="str">
        <f>IF(ISBLANK(J28),IF(ISBLANK(J29),IF(ISBLANK(AA28),"",AA28),CONCATENATE(J29," Min. Break.  ",AA28)),CONCATENATE(J28+J29," Min. Break.  ",AA28))</f>
        <v/>
      </c>
      <c r="HT149" s="638"/>
      <c r="HU149" s="638"/>
      <c r="HV149" s="639"/>
    </row>
    <row r="150" spans="201:230" ht="12" customHeight="1" x14ac:dyDescent="0.2">
      <c r="GS150" s="90" t="str">
        <f t="shared" si="10"/>
        <v/>
      </c>
      <c r="GU150" s="519"/>
      <c r="GV150" s="519"/>
      <c r="GW150" s="614" t="str">
        <f t="shared" si="12"/>
        <v/>
      </c>
      <c r="GX150" s="615"/>
      <c r="GY150" s="616"/>
      <c r="GZ150" s="614" t="str">
        <f t="shared" si="11"/>
        <v/>
      </c>
      <c r="HA150" s="615"/>
      <c r="HB150" s="615"/>
      <c r="HC150" s="616"/>
      <c r="HD150" s="630"/>
      <c r="HE150" s="631"/>
      <c r="HF150" s="631"/>
      <c r="HG150" s="632"/>
      <c r="HH150" s="634"/>
      <c r="HI150" s="632"/>
      <c r="HJ150" s="636"/>
      <c r="HK150" s="634"/>
      <c r="HL150" s="632"/>
      <c r="HM150" s="634"/>
      <c r="HN150" s="632"/>
      <c r="HO150" s="636"/>
      <c r="HP150" s="634"/>
      <c r="HQ150" s="632"/>
      <c r="HR150" s="636"/>
      <c r="HS150" s="640"/>
      <c r="HT150" s="641"/>
      <c r="HU150" s="641"/>
      <c r="HV150" s="642"/>
    </row>
    <row r="151" spans="201:230" ht="12.75" customHeight="1" x14ac:dyDescent="0.2">
      <c r="GS151" s="90" t="str">
        <f t="shared" si="10"/>
        <v/>
      </c>
      <c r="GU151" s="518" t="str">
        <f>IF(GU149="","",GU149+1)</f>
        <v/>
      </c>
      <c r="GV151" s="518" t="str">
        <f>IF(GV149="","",GV149+1)</f>
        <v/>
      </c>
      <c r="GW151" s="645" t="str">
        <f t="shared" si="12"/>
        <v/>
      </c>
      <c r="GX151" s="646"/>
      <c r="GY151" s="647"/>
      <c r="GZ151" s="645" t="str">
        <f t="shared" si="11"/>
        <v/>
      </c>
      <c r="HA151" s="646"/>
      <c r="HB151" s="646"/>
      <c r="HC151" s="647"/>
      <c r="HD151" s="649" t="str">
        <f>IF(SUM(L30:O31)=0,"",SUM(L30:O31))</f>
        <v/>
      </c>
      <c r="HE151" s="650"/>
      <c r="HF151" s="650"/>
      <c r="HG151" s="644"/>
      <c r="HH151" s="643" t="str">
        <f>IF(SUM(P30:Q31)=0,"",SUM(P30:Q31))</f>
        <v/>
      </c>
      <c r="HI151" s="644"/>
      <c r="HJ151" s="648" t="str">
        <f>IF(SUM(R30:R31)=0,"",SUM(R30:R31))</f>
        <v/>
      </c>
      <c r="HK151" s="643"/>
      <c r="HL151" s="644"/>
      <c r="HM151" s="643"/>
      <c r="HN151" s="644"/>
      <c r="HO151" s="648" t="str">
        <f>IF(SUM(W30:W31)=0,"",SUM(W30:W31))</f>
        <v/>
      </c>
      <c r="HP151" s="643" t="str">
        <f>IF(SUM(X30:Y31)=0,"",SUM(X30:Y31))</f>
        <v/>
      </c>
      <c r="HQ151" s="644"/>
      <c r="HR151" s="648" t="str">
        <f>IF(SUM(Z30:Z31)=0,"",SUM(Z30:Z31))</f>
        <v/>
      </c>
      <c r="HS151" s="637" t="str">
        <f>IF(ISBLANK(J30),IF(ISBLANK(J31),IF(ISBLANK(AA30),"",AA30),CONCATENATE(J31," Min. Break.  ",AA30)),CONCATENATE(J30+J31," Min. Break.  ",AA30))</f>
        <v/>
      </c>
      <c r="HT151" s="638"/>
      <c r="HU151" s="638"/>
      <c r="HV151" s="639"/>
    </row>
    <row r="152" spans="201:230" ht="12" customHeight="1" x14ac:dyDescent="0.2">
      <c r="GS152" s="90" t="str">
        <f t="shared" si="10"/>
        <v/>
      </c>
      <c r="GU152" s="519"/>
      <c r="GV152" s="519"/>
      <c r="GW152" s="614" t="str">
        <f t="shared" si="12"/>
        <v/>
      </c>
      <c r="GX152" s="615"/>
      <c r="GY152" s="616"/>
      <c r="GZ152" s="614" t="str">
        <f t="shared" si="11"/>
        <v/>
      </c>
      <c r="HA152" s="615"/>
      <c r="HB152" s="615"/>
      <c r="HC152" s="616"/>
      <c r="HD152" s="630"/>
      <c r="HE152" s="631"/>
      <c r="HF152" s="631"/>
      <c r="HG152" s="632"/>
      <c r="HH152" s="634"/>
      <c r="HI152" s="632"/>
      <c r="HJ152" s="636"/>
      <c r="HK152" s="634"/>
      <c r="HL152" s="632"/>
      <c r="HM152" s="634"/>
      <c r="HN152" s="632"/>
      <c r="HO152" s="636"/>
      <c r="HP152" s="634"/>
      <c r="HQ152" s="632"/>
      <c r="HR152" s="636"/>
      <c r="HS152" s="640"/>
      <c r="HT152" s="641"/>
      <c r="HU152" s="641"/>
      <c r="HV152" s="642"/>
    </row>
    <row r="153" spans="201:230" ht="12.75" customHeight="1" x14ac:dyDescent="0.2">
      <c r="GS153" s="90" t="str">
        <f t="shared" si="10"/>
        <v/>
      </c>
      <c r="GU153" s="518" t="str">
        <f>IF(GU151="","",GU151+1)</f>
        <v/>
      </c>
      <c r="GV153" s="518" t="str">
        <f>IF(GV151="","",GV151+1)</f>
        <v/>
      </c>
      <c r="GW153" s="645" t="str">
        <f t="shared" si="12"/>
        <v/>
      </c>
      <c r="GX153" s="646"/>
      <c r="GY153" s="647"/>
      <c r="GZ153" s="645" t="str">
        <f t="shared" si="11"/>
        <v/>
      </c>
      <c r="HA153" s="646"/>
      <c r="HB153" s="646"/>
      <c r="HC153" s="647"/>
      <c r="HD153" s="649" t="str">
        <f>IF(SUM(L32:O33)=0,"",SUM(L32:O33))</f>
        <v/>
      </c>
      <c r="HE153" s="650"/>
      <c r="HF153" s="650"/>
      <c r="HG153" s="644"/>
      <c r="HH153" s="643" t="str">
        <f>IF(SUM(P32:Q33)=0,"",SUM(P32:Q33))</f>
        <v/>
      </c>
      <c r="HI153" s="644"/>
      <c r="HJ153" s="648" t="str">
        <f>IF(SUM(R32:R33)=0,"",SUM(R32:R33))</f>
        <v/>
      </c>
      <c r="HK153" s="643"/>
      <c r="HL153" s="644"/>
      <c r="HM153" s="643"/>
      <c r="HN153" s="644"/>
      <c r="HO153" s="648" t="str">
        <f>IF(SUM(W32:W33)=0,"",SUM(W32:W33))</f>
        <v/>
      </c>
      <c r="HP153" s="643" t="str">
        <f>IF(SUM(X32:Y33)=0,"",SUM(X32:Y33))</f>
        <v/>
      </c>
      <c r="HQ153" s="644"/>
      <c r="HR153" s="648" t="str">
        <f>IF(SUM(Z32:Z33)=0,"",SUM(Z32:Z33))</f>
        <v/>
      </c>
      <c r="HS153" s="637" t="str">
        <f>IF(ISBLANK(J32),IF(ISBLANK(J33),IF(ISBLANK(AA32),"",AA32),CONCATENATE(J33," Min. Break.  ",AA32)),CONCATENATE(J32+J33," Min. Break.  ",AA32))</f>
        <v/>
      </c>
      <c r="HT153" s="638"/>
      <c r="HU153" s="638"/>
      <c r="HV153" s="639"/>
    </row>
    <row r="154" spans="201:230" ht="12" customHeight="1" x14ac:dyDescent="0.2">
      <c r="GS154" s="90" t="str">
        <f t="shared" si="10"/>
        <v/>
      </c>
      <c r="GU154" s="519"/>
      <c r="GV154" s="519"/>
      <c r="GW154" s="614" t="str">
        <f t="shared" si="12"/>
        <v/>
      </c>
      <c r="GX154" s="615"/>
      <c r="GY154" s="616"/>
      <c r="GZ154" s="614" t="str">
        <f t="shared" si="11"/>
        <v/>
      </c>
      <c r="HA154" s="615"/>
      <c r="HB154" s="615"/>
      <c r="HC154" s="616"/>
      <c r="HD154" s="630"/>
      <c r="HE154" s="631"/>
      <c r="HF154" s="631"/>
      <c r="HG154" s="632"/>
      <c r="HH154" s="634"/>
      <c r="HI154" s="632"/>
      <c r="HJ154" s="636"/>
      <c r="HK154" s="634"/>
      <c r="HL154" s="632"/>
      <c r="HM154" s="634"/>
      <c r="HN154" s="632"/>
      <c r="HO154" s="636"/>
      <c r="HP154" s="634"/>
      <c r="HQ154" s="632"/>
      <c r="HR154" s="636"/>
      <c r="HS154" s="640"/>
      <c r="HT154" s="641"/>
      <c r="HU154" s="641"/>
      <c r="HV154" s="642"/>
    </row>
    <row r="155" spans="201:230" ht="12.75" customHeight="1" x14ac:dyDescent="0.2">
      <c r="GS155" s="90" t="str">
        <f t="shared" si="10"/>
        <v/>
      </c>
      <c r="GU155" s="518" t="str">
        <f>IF(GU153="","",GU153+1)</f>
        <v/>
      </c>
      <c r="GV155" s="518" t="str">
        <f>IF(GV153="","",GV153+1)</f>
        <v/>
      </c>
      <c r="GW155" s="645" t="str">
        <f t="shared" si="12"/>
        <v/>
      </c>
      <c r="GX155" s="646"/>
      <c r="GY155" s="647"/>
      <c r="GZ155" s="645" t="str">
        <f t="shared" si="11"/>
        <v/>
      </c>
      <c r="HA155" s="646"/>
      <c r="HB155" s="646"/>
      <c r="HC155" s="647"/>
      <c r="HD155" s="649" t="str">
        <f>IF(SUM(L34:O35)=0,"",SUM(L34:O35))</f>
        <v/>
      </c>
      <c r="HE155" s="650"/>
      <c r="HF155" s="650"/>
      <c r="HG155" s="644"/>
      <c r="HH155" s="643" t="str">
        <f>IF(SUM(P34:Q35)=0,"",SUM(P34:Q35))</f>
        <v/>
      </c>
      <c r="HI155" s="644"/>
      <c r="HJ155" s="648" t="str">
        <f>IF(SUM(R34:R35)=0,"",SUM(R34:R35))</f>
        <v/>
      </c>
      <c r="HK155" s="643"/>
      <c r="HL155" s="644"/>
      <c r="HM155" s="643"/>
      <c r="HN155" s="644"/>
      <c r="HO155" s="648" t="str">
        <f>IF(SUM(W34:W35)=0,"",SUM(W34:W35))</f>
        <v/>
      </c>
      <c r="HP155" s="643" t="str">
        <f>IF(SUM(X34:Y35)=0,"",SUM(X34:Y35))</f>
        <v/>
      </c>
      <c r="HQ155" s="644"/>
      <c r="HR155" s="648" t="str">
        <f>IF(SUM(Z34:Z35)=0,"",SUM(Z34:Z35))</f>
        <v/>
      </c>
      <c r="HS155" s="637" t="str">
        <f>IF(ISBLANK(J34),IF(ISBLANK(J35),IF(ISBLANK(AA34),"",AA34),CONCATENATE(J35," Min. Break.  ",AA34)),CONCATENATE(J34+J35," Min. Break.  ",AA34))</f>
        <v/>
      </c>
      <c r="HT155" s="638"/>
      <c r="HU155" s="638"/>
      <c r="HV155" s="639"/>
    </row>
    <row r="156" spans="201:230" ht="12" customHeight="1" x14ac:dyDescent="0.2">
      <c r="GS156" s="90" t="str">
        <f t="shared" si="10"/>
        <v/>
      </c>
      <c r="GU156" s="519"/>
      <c r="GV156" s="519"/>
      <c r="GW156" s="614" t="str">
        <f t="shared" si="12"/>
        <v/>
      </c>
      <c r="GX156" s="615"/>
      <c r="GY156" s="616"/>
      <c r="GZ156" s="614" t="str">
        <f t="shared" si="11"/>
        <v/>
      </c>
      <c r="HA156" s="615"/>
      <c r="HB156" s="615"/>
      <c r="HC156" s="616"/>
      <c r="HD156" s="630"/>
      <c r="HE156" s="631"/>
      <c r="HF156" s="631"/>
      <c r="HG156" s="632"/>
      <c r="HH156" s="634"/>
      <c r="HI156" s="632"/>
      <c r="HJ156" s="636"/>
      <c r="HK156" s="634"/>
      <c r="HL156" s="632"/>
      <c r="HM156" s="634"/>
      <c r="HN156" s="632"/>
      <c r="HO156" s="636"/>
      <c r="HP156" s="634"/>
      <c r="HQ156" s="632"/>
      <c r="HR156" s="636"/>
      <c r="HS156" s="640"/>
      <c r="HT156" s="641"/>
      <c r="HU156" s="641"/>
      <c r="HV156" s="642"/>
    </row>
    <row r="157" spans="201:230" ht="12.75" customHeight="1" x14ac:dyDescent="0.2">
      <c r="GS157" s="90" t="str">
        <f t="shared" si="10"/>
        <v/>
      </c>
      <c r="GU157" s="518" t="str">
        <f>IF(GU155="","",GU155+1)</f>
        <v/>
      </c>
      <c r="GV157" s="518" t="str">
        <f>IF(GV155="","",GV155+1)</f>
        <v/>
      </c>
      <c r="GW157" s="645" t="str">
        <f t="shared" si="12"/>
        <v/>
      </c>
      <c r="GX157" s="646"/>
      <c r="GY157" s="647"/>
      <c r="GZ157" s="645" t="str">
        <f t="shared" si="11"/>
        <v/>
      </c>
      <c r="HA157" s="646"/>
      <c r="HB157" s="646"/>
      <c r="HC157" s="647"/>
      <c r="HD157" s="649" t="str">
        <f>IF(SUM(L36:O37)=0,"",SUM(L36:O37))</f>
        <v/>
      </c>
      <c r="HE157" s="650"/>
      <c r="HF157" s="650"/>
      <c r="HG157" s="644"/>
      <c r="HH157" s="643" t="str">
        <f>IF(SUM(P36:Q37)=0,"",SUM(P36:Q37))</f>
        <v/>
      </c>
      <c r="HI157" s="644"/>
      <c r="HJ157" s="648" t="str">
        <f>IF(SUM(R36:R37)=0,"",SUM(R36:R37))</f>
        <v/>
      </c>
      <c r="HK157" s="643"/>
      <c r="HL157" s="644"/>
      <c r="HM157" s="643"/>
      <c r="HN157" s="644"/>
      <c r="HO157" s="648" t="str">
        <f>IF(SUM(W36:W37)=0,"",SUM(W36:W37))</f>
        <v/>
      </c>
      <c r="HP157" s="643" t="str">
        <f>IF(SUM(X36:Y37)=0,"",SUM(X36:Y37))</f>
        <v/>
      </c>
      <c r="HQ157" s="644"/>
      <c r="HR157" s="648" t="str">
        <f>IF(SUM(Z36:Z37)=0,"",SUM(Z36:Z37))</f>
        <v/>
      </c>
      <c r="HS157" s="637" t="str">
        <f>IF(ISBLANK(J36),IF(ISBLANK(J37),IF(ISBLANK(AA36),"",AA36),CONCATENATE(J37," Min. Break.  ",AA36)),CONCATENATE(J36+J37," Min. Break.  ",AA36))</f>
        <v/>
      </c>
      <c r="HT157" s="638"/>
      <c r="HU157" s="638"/>
      <c r="HV157" s="639"/>
    </row>
    <row r="158" spans="201:230" ht="12" customHeight="1" x14ac:dyDescent="0.2">
      <c r="GS158" s="90" t="str">
        <f t="shared" si="10"/>
        <v/>
      </c>
      <c r="GU158" s="519"/>
      <c r="GV158" s="519"/>
      <c r="GW158" s="614" t="str">
        <f t="shared" si="12"/>
        <v/>
      </c>
      <c r="GX158" s="615"/>
      <c r="GY158" s="616"/>
      <c r="GZ158" s="614" t="str">
        <f t="shared" si="11"/>
        <v/>
      </c>
      <c r="HA158" s="615"/>
      <c r="HB158" s="615"/>
      <c r="HC158" s="616"/>
      <c r="HD158" s="630"/>
      <c r="HE158" s="631"/>
      <c r="HF158" s="631"/>
      <c r="HG158" s="632"/>
      <c r="HH158" s="634"/>
      <c r="HI158" s="632"/>
      <c r="HJ158" s="636"/>
      <c r="HK158" s="634"/>
      <c r="HL158" s="632"/>
      <c r="HM158" s="634"/>
      <c r="HN158" s="632"/>
      <c r="HO158" s="636"/>
      <c r="HP158" s="634"/>
      <c r="HQ158" s="632"/>
      <c r="HR158" s="636"/>
      <c r="HS158" s="640"/>
      <c r="HT158" s="641"/>
      <c r="HU158" s="641"/>
      <c r="HV158" s="642"/>
    </row>
    <row r="159" spans="201:230" ht="12.75" customHeight="1" x14ac:dyDescent="0.2">
      <c r="GS159" s="90" t="str">
        <f t="shared" si="10"/>
        <v/>
      </c>
      <c r="GU159" s="518" t="str">
        <f>IF(GU157="","",GU157+1)</f>
        <v/>
      </c>
      <c r="GV159" s="518" t="str">
        <f>IF(GV157="","",GV157+1)</f>
        <v/>
      </c>
      <c r="GW159" s="645" t="str">
        <f t="shared" si="12"/>
        <v/>
      </c>
      <c r="GX159" s="646"/>
      <c r="GY159" s="647"/>
      <c r="GZ159" s="645" t="str">
        <f t="shared" si="11"/>
        <v/>
      </c>
      <c r="HA159" s="646"/>
      <c r="HB159" s="646"/>
      <c r="HC159" s="647"/>
      <c r="HD159" s="649" t="str">
        <f>IF(SUM(L38:O39)=0,"",SUM(L38:O39))</f>
        <v/>
      </c>
      <c r="HE159" s="650"/>
      <c r="HF159" s="650"/>
      <c r="HG159" s="644"/>
      <c r="HH159" s="643" t="str">
        <f>IF(SUM(P38:Q39)=0,"",SUM(P38:Q39))</f>
        <v/>
      </c>
      <c r="HI159" s="644"/>
      <c r="HJ159" s="648" t="str">
        <f>IF(SUM(R38:R39)=0,"",SUM(R38:R39))</f>
        <v/>
      </c>
      <c r="HK159" s="643"/>
      <c r="HL159" s="644"/>
      <c r="HM159" s="643"/>
      <c r="HN159" s="644"/>
      <c r="HO159" s="648" t="str">
        <f>IF(SUM(W38:W39)=0,"",SUM(W38:W39))</f>
        <v/>
      </c>
      <c r="HP159" s="643" t="str">
        <f>IF(SUM(X38:Y39)=0,"",SUM(X38:Y39))</f>
        <v/>
      </c>
      <c r="HQ159" s="644"/>
      <c r="HR159" s="648" t="str">
        <f>IF(SUM(Z38:Z39)=0,"",SUM(Z38:Z39))</f>
        <v/>
      </c>
      <c r="HS159" s="637" t="str">
        <f>IF(ISBLANK(J38),IF(ISBLANK(J39),IF(ISBLANK(AA38),"",AA38),CONCATENATE(J39," Min. Break.  ",AA38)),CONCATENATE(J38+J39," Min. Break.  ",AA38))</f>
        <v/>
      </c>
      <c r="HT159" s="638"/>
      <c r="HU159" s="638"/>
      <c r="HV159" s="639"/>
    </row>
    <row r="160" spans="201:230" ht="12" customHeight="1" x14ac:dyDescent="0.2">
      <c r="GS160" s="90" t="str">
        <f t="shared" si="10"/>
        <v/>
      </c>
      <c r="GU160" s="519"/>
      <c r="GV160" s="519"/>
      <c r="GW160" s="614" t="str">
        <f t="shared" si="12"/>
        <v/>
      </c>
      <c r="GX160" s="615"/>
      <c r="GY160" s="616"/>
      <c r="GZ160" s="614" t="str">
        <f t="shared" si="11"/>
        <v/>
      </c>
      <c r="HA160" s="615"/>
      <c r="HB160" s="615"/>
      <c r="HC160" s="616"/>
      <c r="HD160" s="630"/>
      <c r="HE160" s="631"/>
      <c r="HF160" s="631"/>
      <c r="HG160" s="632"/>
      <c r="HH160" s="634"/>
      <c r="HI160" s="632"/>
      <c r="HJ160" s="636"/>
      <c r="HK160" s="634"/>
      <c r="HL160" s="632"/>
      <c r="HM160" s="634"/>
      <c r="HN160" s="632"/>
      <c r="HO160" s="636"/>
      <c r="HP160" s="634"/>
      <c r="HQ160" s="632"/>
      <c r="HR160" s="636"/>
      <c r="HS160" s="640"/>
      <c r="HT160" s="641"/>
      <c r="HU160" s="641"/>
      <c r="HV160" s="642"/>
    </row>
    <row r="161" spans="201:230" ht="12.75" customHeight="1" x14ac:dyDescent="0.2">
      <c r="GS161" s="90" t="str">
        <f t="shared" si="10"/>
        <v/>
      </c>
      <c r="GU161" s="518" t="str">
        <f>IF(GU159="","",GU159+1)</f>
        <v/>
      </c>
      <c r="GV161" s="518" t="str">
        <f>IF(GV159="","",GV159+1)</f>
        <v/>
      </c>
      <c r="GW161" s="645" t="str">
        <f t="shared" si="12"/>
        <v/>
      </c>
      <c r="GX161" s="646"/>
      <c r="GY161" s="647"/>
      <c r="GZ161" s="645" t="str">
        <f t="shared" si="11"/>
        <v/>
      </c>
      <c r="HA161" s="646"/>
      <c r="HB161" s="646"/>
      <c r="HC161" s="647"/>
      <c r="HD161" s="649" t="str">
        <f>IF(SUM(L40:O41)=0,"",SUM(L40:O41))</f>
        <v/>
      </c>
      <c r="HE161" s="650"/>
      <c r="HF161" s="650"/>
      <c r="HG161" s="644"/>
      <c r="HH161" s="643" t="str">
        <f>IF(SUM(P40:Q41)=0,"",SUM(P40:Q41))</f>
        <v/>
      </c>
      <c r="HI161" s="644"/>
      <c r="HJ161" s="648" t="str">
        <f>IF(SUM(R40:R41)=0,"",SUM(R40:R41))</f>
        <v/>
      </c>
      <c r="HK161" s="643"/>
      <c r="HL161" s="644"/>
      <c r="HM161" s="643"/>
      <c r="HN161" s="644"/>
      <c r="HO161" s="648" t="str">
        <f>IF(SUM(W40:W41)=0,"",SUM(W40:W41))</f>
        <v/>
      </c>
      <c r="HP161" s="643" t="str">
        <f>IF(SUM(X40:Y41)=0,"",SUM(X40:Y41))</f>
        <v/>
      </c>
      <c r="HQ161" s="644"/>
      <c r="HR161" s="648" t="str">
        <f>IF(SUM(Z40:Z41)=0,"",SUM(Z40:Z41))</f>
        <v/>
      </c>
      <c r="HS161" s="637" t="str">
        <f>IF(ISBLANK(J40),IF(ISBLANK(J41),IF(ISBLANK(AA40),"",AA40),CONCATENATE(J41," Min. Break.  ",AA40)),CONCATENATE(J40+J41," Min. Break.  ",AA40))</f>
        <v/>
      </c>
      <c r="HT161" s="638"/>
      <c r="HU161" s="638"/>
      <c r="HV161" s="639"/>
    </row>
    <row r="162" spans="201:230" ht="12" customHeight="1" x14ac:dyDescent="0.2">
      <c r="GS162" s="90" t="str">
        <f t="shared" si="10"/>
        <v/>
      </c>
      <c r="GU162" s="519"/>
      <c r="GV162" s="519"/>
      <c r="GW162" s="614" t="str">
        <f t="shared" si="12"/>
        <v/>
      </c>
      <c r="GX162" s="615"/>
      <c r="GY162" s="616"/>
      <c r="GZ162" s="614" t="str">
        <f t="shared" si="11"/>
        <v/>
      </c>
      <c r="HA162" s="615"/>
      <c r="HB162" s="615"/>
      <c r="HC162" s="616"/>
      <c r="HD162" s="630"/>
      <c r="HE162" s="631"/>
      <c r="HF162" s="631"/>
      <c r="HG162" s="632"/>
      <c r="HH162" s="634"/>
      <c r="HI162" s="632"/>
      <c r="HJ162" s="636"/>
      <c r="HK162" s="634"/>
      <c r="HL162" s="632"/>
      <c r="HM162" s="634"/>
      <c r="HN162" s="632"/>
      <c r="HO162" s="636"/>
      <c r="HP162" s="634"/>
      <c r="HQ162" s="632"/>
      <c r="HR162" s="636"/>
      <c r="HS162" s="640"/>
      <c r="HT162" s="641"/>
      <c r="HU162" s="641"/>
      <c r="HV162" s="642"/>
    </row>
    <row r="163" spans="201:230" ht="12.75" customHeight="1" x14ac:dyDescent="0.2">
      <c r="GS163" s="90" t="str">
        <f t="shared" si="10"/>
        <v/>
      </c>
      <c r="GU163" s="518" t="str">
        <f>IF(GU161="","",GU161+1)</f>
        <v/>
      </c>
      <c r="GV163" s="518" t="str">
        <f>IF(GV161="","",GV161+1)</f>
        <v/>
      </c>
      <c r="GW163" s="645" t="str">
        <f t="shared" si="12"/>
        <v/>
      </c>
      <c r="GX163" s="646"/>
      <c r="GY163" s="647"/>
      <c r="GZ163" s="645" t="str">
        <f t="shared" si="11"/>
        <v/>
      </c>
      <c r="HA163" s="646"/>
      <c r="HB163" s="646"/>
      <c r="HC163" s="647"/>
      <c r="HD163" s="649" t="str">
        <f>IF(SUM(L42:O43)=0,"",SUM(L42:O43))</f>
        <v/>
      </c>
      <c r="HE163" s="650"/>
      <c r="HF163" s="650"/>
      <c r="HG163" s="644"/>
      <c r="HH163" s="643" t="str">
        <f>IF(SUM(P42:Q43)=0,"",SUM(P42:Q43))</f>
        <v/>
      </c>
      <c r="HI163" s="644"/>
      <c r="HJ163" s="648" t="str">
        <f>IF(SUM(R42:R43)=0,"",SUM(R42:R43))</f>
        <v/>
      </c>
      <c r="HK163" s="643"/>
      <c r="HL163" s="644"/>
      <c r="HM163" s="643"/>
      <c r="HN163" s="644"/>
      <c r="HO163" s="648" t="str">
        <f>IF(SUM(W42:W43)=0,"",SUM(W42:W43))</f>
        <v/>
      </c>
      <c r="HP163" s="643" t="str">
        <f>IF(SUM(X42:Y43)=0,"",SUM(X42:Y43))</f>
        <v/>
      </c>
      <c r="HQ163" s="644"/>
      <c r="HR163" s="648" t="str">
        <f>IF(SUM(Z42:Z43)=0,"",SUM(Z42:Z43))</f>
        <v/>
      </c>
      <c r="HS163" s="637" t="str">
        <f>IF(ISBLANK(J42),IF(ISBLANK(J43),IF(ISBLANK(AA42),"",AA42),CONCATENATE(J43," Min. Break.  ",AA42)),CONCATENATE(J42+J43," Min. Break.  ",AA42))</f>
        <v/>
      </c>
      <c r="HT163" s="638"/>
      <c r="HU163" s="638"/>
      <c r="HV163" s="639"/>
    </row>
    <row r="164" spans="201:230" ht="12" customHeight="1" x14ac:dyDescent="0.2">
      <c r="GS164" s="90" t="str">
        <f t="shared" si="10"/>
        <v/>
      </c>
      <c r="GU164" s="519"/>
      <c r="GV164" s="519"/>
      <c r="GW164" s="614" t="str">
        <f t="shared" si="12"/>
        <v/>
      </c>
      <c r="GX164" s="615"/>
      <c r="GY164" s="616"/>
      <c r="GZ164" s="614" t="str">
        <f t="shared" si="11"/>
        <v/>
      </c>
      <c r="HA164" s="615"/>
      <c r="HB164" s="615"/>
      <c r="HC164" s="616"/>
      <c r="HD164" s="630"/>
      <c r="HE164" s="631"/>
      <c r="HF164" s="631"/>
      <c r="HG164" s="632"/>
      <c r="HH164" s="634"/>
      <c r="HI164" s="632"/>
      <c r="HJ164" s="636"/>
      <c r="HK164" s="634"/>
      <c r="HL164" s="632"/>
      <c r="HM164" s="634"/>
      <c r="HN164" s="632"/>
      <c r="HO164" s="636"/>
      <c r="HP164" s="634"/>
      <c r="HQ164" s="632"/>
      <c r="HR164" s="636"/>
      <c r="HS164" s="640"/>
      <c r="HT164" s="641"/>
      <c r="HU164" s="641"/>
      <c r="HV164" s="642"/>
    </row>
    <row r="165" spans="201:230" ht="12.75" customHeight="1" x14ac:dyDescent="0.2">
      <c r="GS165" s="90" t="str">
        <f t="shared" si="10"/>
        <v/>
      </c>
      <c r="GU165" s="651"/>
      <c r="GV165" s="518" t="str">
        <f>IF(GV163="","",GV163+1)</f>
        <v/>
      </c>
      <c r="GW165" s="645" t="str">
        <f t="shared" si="12"/>
        <v/>
      </c>
      <c r="GX165" s="646"/>
      <c r="GY165" s="647"/>
      <c r="GZ165" s="645" t="str">
        <f t="shared" si="11"/>
        <v/>
      </c>
      <c r="HA165" s="646"/>
      <c r="HB165" s="646"/>
      <c r="HC165" s="647"/>
      <c r="HD165" s="649" t="str">
        <f>IF(SUM(L44:O45)=0,"",SUM(L44:O45))</f>
        <v/>
      </c>
      <c r="HE165" s="650"/>
      <c r="HF165" s="650"/>
      <c r="HG165" s="644"/>
      <c r="HH165" s="643" t="str">
        <f>IF(SUM(P44:Q45)=0,"",SUM(P44:Q45))</f>
        <v/>
      </c>
      <c r="HI165" s="644"/>
      <c r="HJ165" s="648" t="str">
        <f>IF(SUM(R44:R45)=0,"",SUM(R44:R45))</f>
        <v/>
      </c>
      <c r="HK165" s="643"/>
      <c r="HL165" s="644"/>
      <c r="HM165" s="643"/>
      <c r="HN165" s="644"/>
      <c r="HO165" s="648" t="str">
        <f>IF(SUM(W44:W45)=0,"",SUM(W44:W45))</f>
        <v/>
      </c>
      <c r="HP165" s="643" t="str">
        <f>IF(SUM(X44:Y45)=0,"",SUM(X44:Y45))</f>
        <v/>
      </c>
      <c r="HQ165" s="644"/>
      <c r="HR165" s="648" t="str">
        <f>IF(SUM(Z44:Z45)=0,"",SUM(Z44:Z45))</f>
        <v/>
      </c>
      <c r="HS165" s="637" t="str">
        <f>IF(ISBLANK(J44),IF(ISBLANK(J45),IF(ISBLANK(AA44),"",AA44),CONCATENATE(J45," Min. Break.  ",AA44)),CONCATENATE(J44+J45," Min. Break.  ",AA44))</f>
        <v/>
      </c>
      <c r="HT165" s="638"/>
      <c r="HU165" s="638"/>
      <c r="HV165" s="639"/>
    </row>
    <row r="166" spans="201:230" ht="12" customHeight="1" x14ac:dyDescent="0.2">
      <c r="GS166" s="90" t="str">
        <f t="shared" si="10"/>
        <v/>
      </c>
      <c r="GU166" s="652"/>
      <c r="GV166" s="519"/>
      <c r="GW166" s="614" t="str">
        <f t="shared" si="12"/>
        <v/>
      </c>
      <c r="GX166" s="615"/>
      <c r="GY166" s="616"/>
      <c r="GZ166" s="614" t="str">
        <f t="shared" si="11"/>
        <v/>
      </c>
      <c r="HA166" s="615"/>
      <c r="HB166" s="615"/>
      <c r="HC166" s="616"/>
      <c r="HD166" s="630"/>
      <c r="HE166" s="631"/>
      <c r="HF166" s="631"/>
      <c r="HG166" s="632"/>
      <c r="HH166" s="634"/>
      <c r="HI166" s="632"/>
      <c r="HJ166" s="636"/>
      <c r="HK166" s="634"/>
      <c r="HL166" s="632"/>
      <c r="HM166" s="634"/>
      <c r="HN166" s="632"/>
      <c r="HO166" s="636"/>
      <c r="HP166" s="634"/>
      <c r="HQ166" s="632"/>
      <c r="HR166" s="636"/>
      <c r="HS166" s="640"/>
      <c r="HT166" s="641"/>
      <c r="HU166" s="641"/>
      <c r="HV166" s="642"/>
    </row>
    <row r="167" spans="201:230" ht="9" customHeight="1" x14ac:dyDescent="0.2">
      <c r="GS167" s="483" t="str">
        <f>IF(SUM(GS134:GS166)=0,"",SUM(GS134:GS166))</f>
        <v/>
      </c>
      <c r="GU167" s="277" t="s">
        <v>18</v>
      </c>
      <c r="GV167" s="170"/>
      <c r="GW167" s="170"/>
      <c r="GX167" s="170"/>
      <c r="GY167" s="170"/>
      <c r="GZ167" s="170"/>
      <c r="HA167" s="170"/>
      <c r="HB167" s="170"/>
      <c r="HC167" s="210"/>
      <c r="HD167" s="649" t="str">
        <f>IF(L46="","",L46)</f>
        <v/>
      </c>
      <c r="HE167" s="650"/>
      <c r="HF167" s="650"/>
      <c r="HG167" s="644"/>
      <c r="HH167" s="643" t="str">
        <f>IF(P46="","",P46)</f>
        <v/>
      </c>
      <c r="HI167" s="644"/>
      <c r="HJ167" s="657" t="str">
        <f>IF(R46="","",R46)</f>
        <v/>
      </c>
      <c r="HK167" s="643"/>
      <c r="HL167" s="644"/>
      <c r="HM167" s="643"/>
      <c r="HN167" s="644"/>
      <c r="HO167" s="657" t="str">
        <f>IF(W46="","",W46)</f>
        <v/>
      </c>
      <c r="HP167" s="643" t="str">
        <f>IF(X46="","",X46)</f>
        <v/>
      </c>
      <c r="HQ167" s="644"/>
      <c r="HR167" s="648" t="str">
        <f>IF(Z46="","",Z46)</f>
        <v/>
      </c>
      <c r="HS167" s="425" t="s">
        <v>19</v>
      </c>
      <c r="HT167" s="426"/>
      <c r="HU167" s="426"/>
      <c r="HV167" s="427"/>
    </row>
    <row r="168" spans="201:230" ht="15.75" customHeight="1" thickBot="1" x14ac:dyDescent="0.25">
      <c r="GS168" s="483"/>
      <c r="GU168" s="653"/>
      <c r="GV168" s="654"/>
      <c r="GW168" s="654"/>
      <c r="GX168" s="654"/>
      <c r="GY168" s="654"/>
      <c r="GZ168" s="654"/>
      <c r="HA168" s="654"/>
      <c r="HB168" s="654"/>
      <c r="HC168" s="655"/>
      <c r="HD168" s="656"/>
      <c r="HE168" s="417"/>
      <c r="HF168" s="417"/>
      <c r="HG168" s="418"/>
      <c r="HH168" s="634"/>
      <c r="HI168" s="632"/>
      <c r="HJ168" s="648"/>
      <c r="HK168" s="416"/>
      <c r="HL168" s="418"/>
      <c r="HM168" s="633"/>
      <c r="HN168" s="629"/>
      <c r="HO168" s="648"/>
      <c r="HP168" s="633"/>
      <c r="HQ168" s="629"/>
      <c r="HR168" s="658"/>
      <c r="HS168" s="633" t="str">
        <f>IF(ISBLANK(AA47),"",AA47)</f>
        <v/>
      </c>
      <c r="HT168" s="628"/>
      <c r="HU168" s="628"/>
      <c r="HV168" s="629"/>
    </row>
    <row r="169" spans="201:230" ht="9" customHeight="1" thickTop="1" x14ac:dyDescent="0.2">
      <c r="GU169" s="419" t="s">
        <v>26</v>
      </c>
      <c r="GV169" s="420"/>
      <c r="GW169" s="420"/>
      <c r="GX169" s="420"/>
      <c r="GY169" s="420"/>
      <c r="GZ169" s="420"/>
      <c r="HA169" s="420"/>
      <c r="HB169" s="421"/>
      <c r="HC169" s="46"/>
      <c r="HD169" s="664"/>
      <c r="HE169" s="400"/>
      <c r="HF169" s="400"/>
      <c r="HG169" s="665"/>
      <c r="HH169" s="669" t="str">
        <f>IF(P48="","",P48)</f>
        <v/>
      </c>
      <c r="HI169" s="670"/>
      <c r="HJ169" s="671" t="str">
        <f>IF(R48="","",R48)</f>
        <v/>
      </c>
      <c r="HK169" s="660"/>
      <c r="HL169" s="661"/>
      <c r="HM169" s="675"/>
      <c r="HN169" s="665"/>
      <c r="HO169" s="295"/>
      <c r="HP169" s="660"/>
      <c r="HQ169" s="661"/>
      <c r="HR169" s="672"/>
      <c r="HS169" s="413" t="s">
        <v>27</v>
      </c>
      <c r="HT169" s="414"/>
      <c r="HU169" s="414"/>
      <c r="HV169" s="415"/>
    </row>
    <row r="170" spans="201:230" ht="15.75" customHeight="1" thickBot="1" x14ac:dyDescent="0.25">
      <c r="GU170" s="422"/>
      <c r="GV170" s="423"/>
      <c r="GW170" s="423"/>
      <c r="GX170" s="423"/>
      <c r="GY170" s="423"/>
      <c r="GZ170" s="423"/>
      <c r="HA170" s="423"/>
      <c r="HB170" s="424"/>
      <c r="HC170" s="47"/>
      <c r="HD170" s="666"/>
      <c r="HE170" s="667"/>
      <c r="HF170" s="667"/>
      <c r="HG170" s="668"/>
      <c r="HH170" s="633"/>
      <c r="HI170" s="629"/>
      <c r="HJ170" s="635"/>
      <c r="HK170" s="673"/>
      <c r="HL170" s="674"/>
      <c r="HM170" s="676"/>
      <c r="HN170" s="668"/>
      <c r="HO170" s="659"/>
      <c r="HP170" s="662"/>
      <c r="HQ170" s="663"/>
      <c r="HR170" s="406"/>
      <c r="HS170" s="633" t="str">
        <f>IF(ISBLANK(AA49),"",AA49)</f>
        <v/>
      </c>
      <c r="HT170" s="628"/>
      <c r="HU170" s="628"/>
      <c r="HV170" s="629"/>
    </row>
    <row r="171" spans="201:230" ht="7.5" customHeight="1" thickTop="1" thickBot="1" x14ac:dyDescent="0.25">
      <c r="HD171" s="303" t="s">
        <v>28</v>
      </c>
      <c r="HE171" s="304"/>
      <c r="HF171" s="304"/>
      <c r="HG171" s="305"/>
      <c r="HH171" s="306" t="s">
        <v>29</v>
      </c>
      <c r="HI171" s="306"/>
      <c r="HJ171" s="35" t="s">
        <v>30</v>
      </c>
      <c r="HK171" s="307" t="s">
        <v>31</v>
      </c>
      <c r="HL171" s="308"/>
      <c r="HM171" s="306" t="s">
        <v>32</v>
      </c>
      <c r="HN171" s="306"/>
      <c r="HO171" s="35" t="s">
        <v>33</v>
      </c>
      <c r="HP171" s="306"/>
      <c r="HQ171" s="306"/>
      <c r="HR171" s="35" t="s">
        <v>34</v>
      </c>
      <c r="HS171" s="36"/>
      <c r="HT171" s="36"/>
      <c r="HU171" s="36"/>
      <c r="HV171" s="36"/>
    </row>
    <row r="172" spans="201:230" ht="7.5" customHeight="1" thickTop="1" thickBot="1" x14ac:dyDescent="0.25"/>
    <row r="173" spans="201:230" ht="14.25" customHeight="1" thickTop="1" x14ac:dyDescent="0.2">
      <c r="GU173" s="143" t="s">
        <v>36</v>
      </c>
      <c r="GV173" s="144"/>
      <c r="GW173" s="144"/>
      <c r="GX173" s="144"/>
      <c r="GY173" s="144"/>
      <c r="GZ173" s="144"/>
      <c r="HA173" s="144"/>
      <c r="HB173" s="144"/>
      <c r="HC173" s="144"/>
      <c r="HD173" s="144"/>
      <c r="HE173" s="144"/>
      <c r="HF173" s="144"/>
      <c r="HG173" s="144"/>
      <c r="HH173" s="144"/>
      <c r="HI173" s="323" t="s">
        <v>37</v>
      </c>
      <c r="HJ173" s="323"/>
      <c r="HK173" s="323"/>
      <c r="HL173" s="323"/>
      <c r="HM173" s="323"/>
      <c r="HN173" s="323"/>
      <c r="HO173" s="323"/>
      <c r="HP173" s="323"/>
      <c r="HQ173" s="323"/>
      <c r="HR173" s="323"/>
      <c r="HS173" s="323"/>
      <c r="HT173" s="323"/>
      <c r="HU173" s="323"/>
      <c r="HV173" s="324"/>
    </row>
    <row r="174" spans="201:230" ht="10.5" customHeight="1" x14ac:dyDescent="0.2">
      <c r="GU174" s="145" t="s">
        <v>61</v>
      </c>
      <c r="GV174" s="146"/>
      <c r="GW174" s="146"/>
      <c r="GX174" s="146"/>
      <c r="GY174" s="146"/>
      <c r="GZ174" s="146" t="s">
        <v>62</v>
      </c>
      <c r="HA174" s="146"/>
      <c r="HB174" s="146"/>
      <c r="HC174" s="146"/>
      <c r="HD174" s="146"/>
      <c r="HE174" s="146"/>
      <c r="HF174" s="146"/>
      <c r="HG174" s="146"/>
      <c r="HH174" s="146"/>
      <c r="HI174" s="326"/>
      <c r="HJ174" s="326"/>
      <c r="HK174" s="326"/>
      <c r="HL174" s="326"/>
      <c r="HM174" s="326"/>
      <c r="HN174" s="326"/>
      <c r="HO174" s="326"/>
      <c r="HP174" s="326"/>
      <c r="HQ174" s="326"/>
      <c r="HR174" s="326"/>
      <c r="HS174" s="326"/>
      <c r="HT174" s="326"/>
      <c r="HU174" s="326"/>
      <c r="HV174" s="327"/>
    </row>
    <row r="175" spans="201:230" ht="10.5" customHeight="1" x14ac:dyDescent="0.2">
      <c r="GU175" s="145"/>
      <c r="GV175" s="146"/>
      <c r="GW175" s="146"/>
      <c r="GX175" s="146"/>
      <c r="GY175" s="146"/>
      <c r="GZ175" s="146"/>
      <c r="HA175" s="146"/>
      <c r="HB175" s="146"/>
      <c r="HC175" s="146"/>
      <c r="HD175" s="146"/>
      <c r="HE175" s="146"/>
      <c r="HF175" s="146"/>
      <c r="HG175" s="146"/>
      <c r="HH175" s="146"/>
      <c r="HI175" s="120"/>
      <c r="HJ175" s="328">
        <f ca="1">NOW()</f>
        <v>42452.32817685185</v>
      </c>
      <c r="HK175" s="328"/>
      <c r="HL175" s="328"/>
      <c r="HM175" s="328"/>
      <c r="HN175" s="328"/>
      <c r="HO175" s="122"/>
      <c r="HP175" s="135"/>
      <c r="HQ175" s="135"/>
      <c r="HR175" s="135"/>
      <c r="HS175" s="135"/>
      <c r="HT175" s="135"/>
      <c r="HU175" s="135"/>
      <c r="HV175" s="136"/>
    </row>
    <row r="176" spans="201:230" ht="5.25" customHeight="1" x14ac:dyDescent="0.2">
      <c r="GU176" s="473" t="str">
        <f>IF(ISBLANK(A54), "", A54)</f>
        <v/>
      </c>
      <c r="GV176" s="474"/>
      <c r="GW176" s="474"/>
      <c r="GX176" s="474"/>
      <c r="GY176" s="474"/>
      <c r="GZ176" s="474" t="str">
        <f>IF(ISBLANK(G54), "", G54)</f>
        <v/>
      </c>
      <c r="HA176" s="474"/>
      <c r="HB176" s="474"/>
      <c r="HC176" s="474"/>
      <c r="HD176" s="474"/>
      <c r="HE176" s="474"/>
      <c r="HF176" s="474"/>
      <c r="HG176" s="474"/>
      <c r="HH176" s="474"/>
      <c r="HI176" s="121"/>
      <c r="HJ176" s="328"/>
      <c r="HK176" s="328"/>
      <c r="HL176" s="328"/>
      <c r="HM176" s="328"/>
      <c r="HN176" s="328"/>
      <c r="HO176" s="122"/>
      <c r="HP176" s="135"/>
      <c r="HQ176" s="135"/>
      <c r="HR176" s="135"/>
      <c r="HS176" s="135"/>
      <c r="HT176" s="135"/>
      <c r="HU176" s="135"/>
      <c r="HV176" s="136"/>
    </row>
    <row r="177" spans="203:230" ht="7.5" customHeight="1" x14ac:dyDescent="0.2">
      <c r="GU177" s="473"/>
      <c r="GV177" s="474"/>
      <c r="GW177" s="474"/>
      <c r="GX177" s="474"/>
      <c r="GY177" s="474"/>
      <c r="GZ177" s="474"/>
      <c r="HA177" s="474"/>
      <c r="HB177" s="474"/>
      <c r="HC177" s="474"/>
      <c r="HD177" s="474"/>
      <c r="HE177" s="474"/>
      <c r="HF177" s="474"/>
      <c r="HG177" s="474"/>
      <c r="HH177" s="474"/>
      <c r="HI177" s="121"/>
      <c r="HJ177" s="137" t="s">
        <v>38</v>
      </c>
      <c r="HK177" s="137"/>
      <c r="HL177" s="137"/>
      <c r="HM177" s="137"/>
      <c r="HN177" s="137"/>
      <c r="HO177" s="3"/>
      <c r="HP177" s="137" t="s">
        <v>39</v>
      </c>
      <c r="HQ177" s="137"/>
      <c r="HR177" s="137"/>
      <c r="HS177" s="137"/>
      <c r="HT177" s="137"/>
      <c r="HU177" s="137"/>
      <c r="HV177" s="138"/>
    </row>
    <row r="178" spans="203:230" x14ac:dyDescent="0.2">
      <c r="GU178" s="473" t="str">
        <f>IF(ISBLANK(A55), "", A55)</f>
        <v/>
      </c>
      <c r="GV178" s="474"/>
      <c r="GW178" s="474"/>
      <c r="GX178" s="474"/>
      <c r="GY178" s="474"/>
      <c r="GZ178" s="474" t="str">
        <f>IF(ISBLANK(G55), "", G55)</f>
        <v/>
      </c>
      <c r="HA178" s="474"/>
      <c r="HB178" s="474"/>
      <c r="HC178" s="474"/>
      <c r="HD178" s="474"/>
      <c r="HE178" s="474"/>
      <c r="HF178" s="474"/>
      <c r="HG178" s="474"/>
      <c r="HH178" s="474"/>
      <c r="HI178" s="119"/>
      <c r="HJ178" s="472"/>
      <c r="HK178" s="472"/>
      <c r="HL178" s="472"/>
      <c r="HM178" s="472"/>
      <c r="HN178" s="472"/>
      <c r="HO178" s="3"/>
      <c r="HP178" s="135"/>
      <c r="HQ178" s="135"/>
      <c r="HR178" s="135"/>
      <c r="HS178" s="135"/>
      <c r="HT178" s="135"/>
      <c r="HU178" s="135"/>
      <c r="HV178" s="136"/>
    </row>
    <row r="179" spans="203:230" ht="5.25" customHeight="1" x14ac:dyDescent="0.2">
      <c r="GU179" s="473" t="str">
        <f>IF(ISBLANK(A56), "", A56)</f>
        <v/>
      </c>
      <c r="GV179" s="474"/>
      <c r="GW179" s="474"/>
      <c r="GX179" s="474"/>
      <c r="GY179" s="474"/>
      <c r="GZ179" s="474" t="str">
        <f>IF(ISBLANK(G56), "", G56)</f>
        <v/>
      </c>
      <c r="HA179" s="474"/>
      <c r="HB179" s="474"/>
      <c r="HC179" s="474"/>
      <c r="HD179" s="474"/>
      <c r="HE179" s="474"/>
      <c r="HF179" s="474"/>
      <c r="HG179" s="474"/>
      <c r="HH179" s="474"/>
      <c r="HI179" s="121"/>
      <c r="HJ179" s="472"/>
      <c r="HK179" s="472"/>
      <c r="HL179" s="472"/>
      <c r="HM179" s="472"/>
      <c r="HN179" s="472"/>
      <c r="HO179" s="3"/>
      <c r="HP179" s="135"/>
      <c r="HQ179" s="135"/>
      <c r="HR179" s="135"/>
      <c r="HS179" s="135"/>
      <c r="HT179" s="135"/>
      <c r="HU179" s="135"/>
      <c r="HV179" s="136"/>
    </row>
    <row r="180" spans="203:230" ht="7.5" customHeight="1" thickBot="1" x14ac:dyDescent="0.25">
      <c r="GU180" s="475"/>
      <c r="GV180" s="476"/>
      <c r="GW180" s="476"/>
      <c r="GX180" s="476"/>
      <c r="GY180" s="476"/>
      <c r="GZ180" s="476"/>
      <c r="HA180" s="476"/>
      <c r="HB180" s="476"/>
      <c r="HC180" s="476"/>
      <c r="HD180" s="476"/>
      <c r="HE180" s="476"/>
      <c r="HF180" s="476"/>
      <c r="HG180" s="476"/>
      <c r="HH180" s="476"/>
      <c r="HI180" s="124"/>
      <c r="HJ180" s="134" t="s">
        <v>38</v>
      </c>
      <c r="HK180" s="134"/>
      <c r="HL180" s="134"/>
      <c r="HM180" s="134"/>
      <c r="HN180" s="134"/>
      <c r="HO180" s="123"/>
      <c r="HP180" s="134" t="s">
        <v>40</v>
      </c>
      <c r="HQ180" s="134"/>
      <c r="HR180" s="134"/>
      <c r="HS180" s="134"/>
      <c r="HT180" s="134"/>
      <c r="HU180" s="134"/>
      <c r="HV180" s="139"/>
    </row>
    <row r="181" spans="203:230" ht="13.5" customHeight="1" thickTop="1" x14ac:dyDescent="0.2">
      <c r="HS181" s="429" t="s">
        <v>64</v>
      </c>
      <c r="HT181" s="430"/>
      <c r="HU181" s="430"/>
      <c r="HV181" s="430"/>
    </row>
    <row r="182" spans="203:230" x14ac:dyDescent="0.2">
      <c r="HS182" s="431"/>
      <c r="HT182" s="431"/>
      <c r="HU182" s="431"/>
      <c r="HV182" s="431"/>
    </row>
  </sheetData>
  <mergeCells count="707">
    <mergeCell ref="HD141:HG142"/>
    <mergeCell ref="U55:V55"/>
    <mergeCell ref="S54:T54"/>
    <mergeCell ref="U54:V54"/>
    <mergeCell ref="GU141:GU142"/>
    <mergeCell ref="GV141:GV142"/>
    <mergeCell ref="GW141:GY141"/>
    <mergeCell ref="GZ141:HC141"/>
    <mergeCell ref="GU139:GU140"/>
    <mergeCell ref="GV139:GV140"/>
    <mergeCell ref="L38:O38"/>
    <mergeCell ref="L39:O39"/>
    <mergeCell ref="L44:O44"/>
    <mergeCell ref="L45:O45"/>
    <mergeCell ref="HD139:HG140"/>
    <mergeCell ref="X42:Y42"/>
    <mergeCell ref="X43:Y43"/>
    <mergeCell ref="S43:T43"/>
    <mergeCell ref="U43:V43"/>
    <mergeCell ref="X48:Y49"/>
    <mergeCell ref="L32:O32"/>
    <mergeCell ref="L33:O33"/>
    <mergeCell ref="L34:O34"/>
    <mergeCell ref="L35:O35"/>
    <mergeCell ref="L36:O36"/>
    <mergeCell ref="L37:O37"/>
    <mergeCell ref="U13:V13"/>
    <mergeCell ref="X13:Y13"/>
    <mergeCell ref="P12:Q12"/>
    <mergeCell ref="S12:T12"/>
    <mergeCell ref="S13:T13"/>
    <mergeCell ref="A12:B13"/>
    <mergeCell ref="L12:O13"/>
    <mergeCell ref="E12:E13"/>
    <mergeCell ref="F12:G13"/>
    <mergeCell ref="H12:H13"/>
    <mergeCell ref="HS132:HV133"/>
    <mergeCell ref="HH121:HQ121"/>
    <mergeCell ref="HO132:HO133"/>
    <mergeCell ref="HP132:HQ133"/>
    <mergeCell ref="HK133:HL133"/>
    <mergeCell ref="HM133:HN133"/>
    <mergeCell ref="HA128:HJ129"/>
    <mergeCell ref="HK128:HV129"/>
    <mergeCell ref="HD131:HQ131"/>
    <mergeCell ref="HR121:HU121"/>
    <mergeCell ref="L26:O26"/>
    <mergeCell ref="L27:O27"/>
    <mergeCell ref="L28:O28"/>
    <mergeCell ref="L29:O29"/>
    <mergeCell ref="L30:O30"/>
    <mergeCell ref="HS131:HV131"/>
    <mergeCell ref="S55:T55"/>
    <mergeCell ref="S56:T56"/>
    <mergeCell ref="U56:V56"/>
    <mergeCell ref="L31:O31"/>
    <mergeCell ref="L15:O15"/>
    <mergeCell ref="L16:O16"/>
    <mergeCell ref="L17:O17"/>
    <mergeCell ref="L18:O18"/>
    <mergeCell ref="L24:O24"/>
    <mergeCell ref="L25:O25"/>
    <mergeCell ref="A48:J49"/>
    <mergeCell ref="L48:O49"/>
    <mergeCell ref="W46:W47"/>
    <mergeCell ref="X46:Y47"/>
    <mergeCell ref="A53:F53"/>
    <mergeCell ref="G53:N53"/>
    <mergeCell ref="S52:T53"/>
    <mergeCell ref="U52:V53"/>
    <mergeCell ref="W48:W49"/>
    <mergeCell ref="A46:K47"/>
    <mergeCell ref="X36:Y36"/>
    <mergeCell ref="X37:Y37"/>
    <mergeCell ref="X38:Y38"/>
    <mergeCell ref="X39:Y39"/>
    <mergeCell ref="X44:Y44"/>
    <mergeCell ref="X45:Y45"/>
    <mergeCell ref="X30:Y30"/>
    <mergeCell ref="X31:Y31"/>
    <mergeCell ref="X32:Y32"/>
    <mergeCell ref="X33:Y33"/>
    <mergeCell ref="X34:Y34"/>
    <mergeCell ref="X35:Y35"/>
    <mergeCell ref="X22:Y22"/>
    <mergeCell ref="X23:Y23"/>
    <mergeCell ref="X24:Y24"/>
    <mergeCell ref="X25:Y25"/>
    <mergeCell ref="X28:Y28"/>
    <mergeCell ref="X29:Y29"/>
    <mergeCell ref="X26:Y26"/>
    <mergeCell ref="X27:Y27"/>
    <mergeCell ref="S38:T38"/>
    <mergeCell ref="U38:V38"/>
    <mergeCell ref="S39:T39"/>
    <mergeCell ref="U39:V39"/>
    <mergeCell ref="S32:T32"/>
    <mergeCell ref="U32:V32"/>
    <mergeCell ref="S42:T42"/>
    <mergeCell ref="U42:V42"/>
    <mergeCell ref="S36:T36"/>
    <mergeCell ref="U36:V36"/>
    <mergeCell ref="S34:T34"/>
    <mergeCell ref="U34:V34"/>
    <mergeCell ref="S35:T35"/>
    <mergeCell ref="U35:V35"/>
    <mergeCell ref="S40:T40"/>
    <mergeCell ref="U40:V40"/>
    <mergeCell ref="S31:T31"/>
    <mergeCell ref="U31:V31"/>
    <mergeCell ref="S28:T28"/>
    <mergeCell ref="U28:V28"/>
    <mergeCell ref="S26:T26"/>
    <mergeCell ref="U26:V26"/>
    <mergeCell ref="S27:T27"/>
    <mergeCell ref="U27:V27"/>
    <mergeCell ref="S30:T30"/>
    <mergeCell ref="HS181:HV182"/>
    <mergeCell ref="U16:V16"/>
    <mergeCell ref="U17:V17"/>
    <mergeCell ref="S24:T24"/>
    <mergeCell ref="U24:V24"/>
    <mergeCell ref="S22:T22"/>
    <mergeCell ref="U22:V22"/>
    <mergeCell ref="S23:T23"/>
    <mergeCell ref="U23:V23"/>
    <mergeCell ref="U30:V30"/>
    <mergeCell ref="HD171:HG171"/>
    <mergeCell ref="HH171:HI171"/>
    <mergeCell ref="HK171:HL171"/>
    <mergeCell ref="HM171:HN171"/>
    <mergeCell ref="HP171:HQ171"/>
    <mergeCell ref="HK169:HL170"/>
    <mergeCell ref="HM169:HN170"/>
    <mergeCell ref="GU169:HB170"/>
    <mergeCell ref="HD169:HG170"/>
    <mergeCell ref="HH169:HI170"/>
    <mergeCell ref="HJ169:HJ170"/>
    <mergeCell ref="HR169:HR170"/>
    <mergeCell ref="HS169:HV169"/>
    <mergeCell ref="HS170:HV170"/>
    <mergeCell ref="HP167:HQ168"/>
    <mergeCell ref="HR167:HR168"/>
    <mergeCell ref="HS167:HV167"/>
    <mergeCell ref="HS168:HV168"/>
    <mergeCell ref="HO169:HO170"/>
    <mergeCell ref="HP169:HQ170"/>
    <mergeCell ref="HS165:HV166"/>
    <mergeCell ref="GW166:GY166"/>
    <mergeCell ref="GZ166:HC166"/>
    <mergeCell ref="GU167:HC168"/>
    <mergeCell ref="HD167:HG168"/>
    <mergeCell ref="HH167:HI168"/>
    <mergeCell ref="HJ167:HJ168"/>
    <mergeCell ref="HK167:HL168"/>
    <mergeCell ref="HM167:HN168"/>
    <mergeCell ref="HO167:HO168"/>
    <mergeCell ref="HJ165:HJ166"/>
    <mergeCell ref="HK165:HL166"/>
    <mergeCell ref="HM165:HN166"/>
    <mergeCell ref="HO165:HO166"/>
    <mergeCell ref="HP165:HQ166"/>
    <mergeCell ref="HR165:HR166"/>
    <mergeCell ref="GU165:GU166"/>
    <mergeCell ref="GV165:GV166"/>
    <mergeCell ref="GW165:GY165"/>
    <mergeCell ref="GZ165:HC165"/>
    <mergeCell ref="HD165:HG166"/>
    <mergeCell ref="HH165:HI166"/>
    <mergeCell ref="HR163:HR164"/>
    <mergeCell ref="HS163:HV164"/>
    <mergeCell ref="GW164:GY164"/>
    <mergeCell ref="GZ164:HC164"/>
    <mergeCell ref="HK163:HL164"/>
    <mergeCell ref="HM163:HN164"/>
    <mergeCell ref="HO163:HO164"/>
    <mergeCell ref="HP163:HQ164"/>
    <mergeCell ref="HD163:HG164"/>
    <mergeCell ref="GU163:GU164"/>
    <mergeCell ref="GV163:GV164"/>
    <mergeCell ref="GW163:GY163"/>
    <mergeCell ref="GZ163:HC163"/>
    <mergeCell ref="HH163:HI164"/>
    <mergeCell ref="HJ163:HJ164"/>
    <mergeCell ref="HR161:HR162"/>
    <mergeCell ref="HD161:HG162"/>
    <mergeCell ref="HH161:HI162"/>
    <mergeCell ref="HJ161:HJ162"/>
    <mergeCell ref="HK161:HL162"/>
    <mergeCell ref="HS161:HV162"/>
    <mergeCell ref="HM161:HN162"/>
    <mergeCell ref="GU161:GU162"/>
    <mergeCell ref="GV161:GV162"/>
    <mergeCell ref="GW161:GY161"/>
    <mergeCell ref="GZ161:HC161"/>
    <mergeCell ref="HO161:HO162"/>
    <mergeCell ref="HP161:HQ162"/>
    <mergeCell ref="GW162:GY162"/>
    <mergeCell ref="GZ162:HC162"/>
    <mergeCell ref="HR159:HR160"/>
    <mergeCell ref="HS159:HV160"/>
    <mergeCell ref="GW160:GY160"/>
    <mergeCell ref="GZ160:HC160"/>
    <mergeCell ref="HK159:HL160"/>
    <mergeCell ref="HM159:HN160"/>
    <mergeCell ref="HO159:HO160"/>
    <mergeCell ref="HP159:HQ160"/>
    <mergeCell ref="HD159:HG160"/>
    <mergeCell ref="GU159:GU160"/>
    <mergeCell ref="GV159:GV160"/>
    <mergeCell ref="GW159:GY159"/>
    <mergeCell ref="GZ159:HC159"/>
    <mergeCell ref="HH159:HI160"/>
    <mergeCell ref="HJ159:HJ160"/>
    <mergeCell ref="HR157:HR158"/>
    <mergeCell ref="HD157:HG158"/>
    <mergeCell ref="HH157:HI158"/>
    <mergeCell ref="HJ157:HJ158"/>
    <mergeCell ref="HK157:HL158"/>
    <mergeCell ref="HS157:HV158"/>
    <mergeCell ref="HM157:HN158"/>
    <mergeCell ref="GU157:GU158"/>
    <mergeCell ref="GV157:GV158"/>
    <mergeCell ref="GW157:GY157"/>
    <mergeCell ref="GZ157:HC157"/>
    <mergeCell ref="HO157:HO158"/>
    <mergeCell ref="HP157:HQ158"/>
    <mergeCell ref="GW158:GY158"/>
    <mergeCell ref="GZ158:HC158"/>
    <mergeCell ref="HR155:HR156"/>
    <mergeCell ref="HS155:HV156"/>
    <mergeCell ref="GW156:GY156"/>
    <mergeCell ref="GZ156:HC156"/>
    <mergeCell ref="HK155:HL156"/>
    <mergeCell ref="HM155:HN156"/>
    <mergeCell ref="HO155:HO156"/>
    <mergeCell ref="HP155:HQ156"/>
    <mergeCell ref="HD155:HG156"/>
    <mergeCell ref="GU155:GU156"/>
    <mergeCell ref="GV155:GV156"/>
    <mergeCell ref="GW155:GY155"/>
    <mergeCell ref="GZ155:HC155"/>
    <mergeCell ref="HH155:HI156"/>
    <mergeCell ref="HJ155:HJ156"/>
    <mergeCell ref="HR153:HR154"/>
    <mergeCell ref="HD153:HG154"/>
    <mergeCell ref="HH153:HI154"/>
    <mergeCell ref="HJ153:HJ154"/>
    <mergeCell ref="HK153:HL154"/>
    <mergeCell ref="HS153:HV154"/>
    <mergeCell ref="HM153:HN154"/>
    <mergeCell ref="GU153:GU154"/>
    <mergeCell ref="GV153:GV154"/>
    <mergeCell ref="GW153:GY153"/>
    <mergeCell ref="GZ153:HC153"/>
    <mergeCell ref="HO153:HO154"/>
    <mergeCell ref="HP153:HQ154"/>
    <mergeCell ref="GW154:GY154"/>
    <mergeCell ref="GZ154:HC154"/>
    <mergeCell ref="HR151:HR152"/>
    <mergeCell ref="HS151:HV152"/>
    <mergeCell ref="GW152:GY152"/>
    <mergeCell ref="GZ152:HC152"/>
    <mergeCell ref="HK151:HL152"/>
    <mergeCell ref="HM151:HN152"/>
    <mergeCell ref="HO151:HO152"/>
    <mergeCell ref="HP151:HQ152"/>
    <mergeCell ref="HD151:HG152"/>
    <mergeCell ref="GU151:GU152"/>
    <mergeCell ref="GV151:GV152"/>
    <mergeCell ref="GW151:GY151"/>
    <mergeCell ref="GZ151:HC151"/>
    <mergeCell ref="HH151:HI152"/>
    <mergeCell ref="HJ151:HJ152"/>
    <mergeCell ref="HR149:HR150"/>
    <mergeCell ref="HD149:HG150"/>
    <mergeCell ref="HH149:HI150"/>
    <mergeCell ref="HJ149:HJ150"/>
    <mergeCell ref="HK149:HL150"/>
    <mergeCell ref="HS149:HV150"/>
    <mergeCell ref="HM149:HN150"/>
    <mergeCell ref="GU149:GU150"/>
    <mergeCell ref="GV149:GV150"/>
    <mergeCell ref="GW149:GY149"/>
    <mergeCell ref="GZ149:HC149"/>
    <mergeCell ref="HO149:HO150"/>
    <mergeCell ref="HP149:HQ150"/>
    <mergeCell ref="GW150:GY150"/>
    <mergeCell ref="GZ150:HC150"/>
    <mergeCell ref="HR147:HR148"/>
    <mergeCell ref="HS147:HV148"/>
    <mergeCell ref="GW148:GY148"/>
    <mergeCell ref="GZ148:HC148"/>
    <mergeCell ref="HK147:HL148"/>
    <mergeCell ref="HM147:HN148"/>
    <mergeCell ref="HO147:HO148"/>
    <mergeCell ref="HP147:HQ148"/>
    <mergeCell ref="HD147:HG148"/>
    <mergeCell ref="GU147:GU148"/>
    <mergeCell ref="GV147:GV148"/>
    <mergeCell ref="GW147:GY147"/>
    <mergeCell ref="GZ147:HC147"/>
    <mergeCell ref="HH147:HI148"/>
    <mergeCell ref="HJ147:HJ148"/>
    <mergeCell ref="HR145:HR146"/>
    <mergeCell ref="HD145:HG146"/>
    <mergeCell ref="HH145:HI146"/>
    <mergeCell ref="HJ145:HJ146"/>
    <mergeCell ref="HK145:HL146"/>
    <mergeCell ref="HS145:HV146"/>
    <mergeCell ref="HM145:HN146"/>
    <mergeCell ref="GU145:GU146"/>
    <mergeCell ref="GV145:GV146"/>
    <mergeCell ref="GW145:GY145"/>
    <mergeCell ref="GZ145:HC145"/>
    <mergeCell ref="HO145:HO146"/>
    <mergeCell ref="HP145:HQ146"/>
    <mergeCell ref="GW146:GY146"/>
    <mergeCell ref="GZ146:HC146"/>
    <mergeCell ref="HR143:HR144"/>
    <mergeCell ref="HS143:HV144"/>
    <mergeCell ref="GW144:GY144"/>
    <mergeCell ref="GZ144:HC144"/>
    <mergeCell ref="HK143:HL144"/>
    <mergeCell ref="HM143:HN144"/>
    <mergeCell ref="HO143:HO144"/>
    <mergeCell ref="HP143:HQ144"/>
    <mergeCell ref="HD143:HG144"/>
    <mergeCell ref="HS141:HV142"/>
    <mergeCell ref="GW142:GY142"/>
    <mergeCell ref="GZ142:HC142"/>
    <mergeCell ref="GU143:GU144"/>
    <mergeCell ref="GV143:GV144"/>
    <mergeCell ref="GW143:GY143"/>
    <mergeCell ref="GZ143:HC143"/>
    <mergeCell ref="HH143:HI144"/>
    <mergeCell ref="HJ143:HJ144"/>
    <mergeCell ref="HM141:HN142"/>
    <mergeCell ref="HO141:HO142"/>
    <mergeCell ref="HP141:HQ142"/>
    <mergeCell ref="HR141:HR142"/>
    <mergeCell ref="HH141:HI142"/>
    <mergeCell ref="HJ141:HJ142"/>
    <mergeCell ref="HK141:HL142"/>
    <mergeCell ref="HS139:HV140"/>
    <mergeCell ref="GW140:GY140"/>
    <mergeCell ref="GZ140:HC140"/>
    <mergeCell ref="HK139:HL140"/>
    <mergeCell ref="HM139:HN140"/>
    <mergeCell ref="HO139:HO140"/>
    <mergeCell ref="HP139:HQ140"/>
    <mergeCell ref="HR139:HR140"/>
    <mergeCell ref="GW139:GY139"/>
    <mergeCell ref="GZ139:HC139"/>
    <mergeCell ref="HH139:HI140"/>
    <mergeCell ref="HJ139:HJ140"/>
    <mergeCell ref="HR137:HR138"/>
    <mergeCell ref="HD137:HG138"/>
    <mergeCell ref="HH137:HI138"/>
    <mergeCell ref="HJ137:HJ138"/>
    <mergeCell ref="HK137:HL138"/>
    <mergeCell ref="HS137:HV138"/>
    <mergeCell ref="HM137:HN138"/>
    <mergeCell ref="GU137:GU138"/>
    <mergeCell ref="GV137:GV138"/>
    <mergeCell ref="GW137:GY137"/>
    <mergeCell ref="GZ137:HC137"/>
    <mergeCell ref="HO137:HO138"/>
    <mergeCell ref="HP137:HQ138"/>
    <mergeCell ref="GW138:GY138"/>
    <mergeCell ref="GZ138:HC138"/>
    <mergeCell ref="HS134:HV136"/>
    <mergeCell ref="HD135:HG136"/>
    <mergeCell ref="HH135:HI136"/>
    <mergeCell ref="HJ135:HJ136"/>
    <mergeCell ref="HK135:HL136"/>
    <mergeCell ref="HM135:HN136"/>
    <mergeCell ref="HO135:HO136"/>
    <mergeCell ref="HP135:HQ136"/>
    <mergeCell ref="HR135:HR136"/>
    <mergeCell ref="GZ136:HC136"/>
    <mergeCell ref="HD134:HG134"/>
    <mergeCell ref="HH134:HI134"/>
    <mergeCell ref="HK134:HL134"/>
    <mergeCell ref="HM134:HN134"/>
    <mergeCell ref="HP134:HQ134"/>
    <mergeCell ref="HK132:HN132"/>
    <mergeCell ref="GU129:GY130"/>
    <mergeCell ref="GU131:GU132"/>
    <mergeCell ref="GV131:GV132"/>
    <mergeCell ref="GW131:HC131"/>
    <mergeCell ref="GU134:GU136"/>
    <mergeCell ref="GV134:GV136"/>
    <mergeCell ref="GW134:GY135"/>
    <mergeCell ref="GZ134:HC135"/>
    <mergeCell ref="GW136:GY136"/>
    <mergeCell ref="GU126:GY126"/>
    <mergeCell ref="HB126:HH126"/>
    <mergeCell ref="HJ126:HL126"/>
    <mergeCell ref="HN126:HV126"/>
    <mergeCell ref="HR131:HR133"/>
    <mergeCell ref="GW132:GY133"/>
    <mergeCell ref="GZ132:HC133"/>
    <mergeCell ref="HD132:HG133"/>
    <mergeCell ref="HH132:HI133"/>
    <mergeCell ref="HJ132:HJ133"/>
    <mergeCell ref="GU123:HC123"/>
    <mergeCell ref="HF123:HP123"/>
    <mergeCell ref="HR123:HS123"/>
    <mergeCell ref="HU123:HV123"/>
    <mergeCell ref="GU125:GY125"/>
    <mergeCell ref="HB125:HH125"/>
    <mergeCell ref="HJ125:HL125"/>
    <mergeCell ref="HN125:HV125"/>
    <mergeCell ref="HU122:HV122"/>
    <mergeCell ref="L50:O50"/>
    <mergeCell ref="P50:Q50"/>
    <mergeCell ref="S50:T50"/>
    <mergeCell ref="U50:V50"/>
    <mergeCell ref="X50:Y50"/>
    <mergeCell ref="GU122:HC122"/>
    <mergeCell ref="HF122:HP122"/>
    <mergeCell ref="HR122:HS122"/>
    <mergeCell ref="Z48:Z49"/>
    <mergeCell ref="AA48:AD48"/>
    <mergeCell ref="AA49:AD49"/>
    <mergeCell ref="Z46:Z47"/>
    <mergeCell ref="AA46:AD46"/>
    <mergeCell ref="AA47:AD47"/>
    <mergeCell ref="L46:O47"/>
    <mergeCell ref="P46:Q47"/>
    <mergeCell ref="R46:R47"/>
    <mergeCell ref="S48:T49"/>
    <mergeCell ref="U48:V49"/>
    <mergeCell ref="S46:T47"/>
    <mergeCell ref="U46:V47"/>
    <mergeCell ref="P48:Q49"/>
    <mergeCell ref="R48:R49"/>
    <mergeCell ref="AA44:AD45"/>
    <mergeCell ref="P44:Q44"/>
    <mergeCell ref="P45:Q45"/>
    <mergeCell ref="A44:A45"/>
    <mergeCell ref="B44:B45"/>
    <mergeCell ref="F44:G44"/>
    <mergeCell ref="F45:G45"/>
    <mergeCell ref="U44:V44"/>
    <mergeCell ref="S45:T45"/>
    <mergeCell ref="U45:V45"/>
    <mergeCell ref="GA44:GD44"/>
    <mergeCell ref="GA45:GD45"/>
    <mergeCell ref="S44:T44"/>
    <mergeCell ref="A42:A43"/>
    <mergeCell ref="B42:B43"/>
    <mergeCell ref="F42:G42"/>
    <mergeCell ref="F43:G43"/>
    <mergeCell ref="GA42:GD42"/>
    <mergeCell ref="GA43:GD43"/>
    <mergeCell ref="AA42:AD43"/>
    <mergeCell ref="AA40:AD41"/>
    <mergeCell ref="P40:Q40"/>
    <mergeCell ref="P41:Q41"/>
    <mergeCell ref="GA40:GD40"/>
    <mergeCell ref="GA41:GD41"/>
    <mergeCell ref="S41:T41"/>
    <mergeCell ref="U41:V41"/>
    <mergeCell ref="X40:Y40"/>
    <mergeCell ref="X41:Y41"/>
    <mergeCell ref="P42:Q42"/>
    <mergeCell ref="P43:Q43"/>
    <mergeCell ref="A40:A41"/>
    <mergeCell ref="B40:B41"/>
    <mergeCell ref="F40:G40"/>
    <mergeCell ref="F41:G41"/>
    <mergeCell ref="L42:O42"/>
    <mergeCell ref="L43:O43"/>
    <mergeCell ref="L40:O40"/>
    <mergeCell ref="L41:O41"/>
    <mergeCell ref="GA37:GD37"/>
    <mergeCell ref="AA38:AD39"/>
    <mergeCell ref="P38:Q38"/>
    <mergeCell ref="P39:Q39"/>
    <mergeCell ref="A38:A39"/>
    <mergeCell ref="B38:B39"/>
    <mergeCell ref="F38:G38"/>
    <mergeCell ref="F39:G39"/>
    <mergeCell ref="S37:T37"/>
    <mergeCell ref="U37:V37"/>
    <mergeCell ref="A36:A37"/>
    <mergeCell ref="B36:B37"/>
    <mergeCell ref="F36:G36"/>
    <mergeCell ref="F37:G37"/>
    <mergeCell ref="GA38:GD38"/>
    <mergeCell ref="GA39:GD39"/>
    <mergeCell ref="AA36:AD37"/>
    <mergeCell ref="P36:Q36"/>
    <mergeCell ref="P37:Q37"/>
    <mergeCell ref="GA36:GD36"/>
    <mergeCell ref="GA33:GD33"/>
    <mergeCell ref="AA34:AD35"/>
    <mergeCell ref="P34:Q34"/>
    <mergeCell ref="P35:Q35"/>
    <mergeCell ref="A34:A35"/>
    <mergeCell ref="B34:B35"/>
    <mergeCell ref="F34:G34"/>
    <mergeCell ref="F35:G35"/>
    <mergeCell ref="S33:T33"/>
    <mergeCell ref="U33:V33"/>
    <mergeCell ref="A32:A33"/>
    <mergeCell ref="B32:B33"/>
    <mergeCell ref="F32:G32"/>
    <mergeCell ref="F33:G33"/>
    <mergeCell ref="GA34:GD34"/>
    <mergeCell ref="GA35:GD35"/>
    <mergeCell ref="AA32:AD33"/>
    <mergeCell ref="P32:Q32"/>
    <mergeCell ref="P33:Q33"/>
    <mergeCell ref="GA32:GD32"/>
    <mergeCell ref="GA29:GD29"/>
    <mergeCell ref="AA30:AD31"/>
    <mergeCell ref="P30:Q30"/>
    <mergeCell ref="P31:Q31"/>
    <mergeCell ref="A30:A31"/>
    <mergeCell ref="B30:B31"/>
    <mergeCell ref="F30:G30"/>
    <mergeCell ref="F31:G31"/>
    <mergeCell ref="S29:T29"/>
    <mergeCell ref="U29:V29"/>
    <mergeCell ref="A28:A29"/>
    <mergeCell ref="B28:B29"/>
    <mergeCell ref="F28:G28"/>
    <mergeCell ref="F29:G29"/>
    <mergeCell ref="GA30:GD30"/>
    <mergeCell ref="GA31:GD31"/>
    <mergeCell ref="AA28:AD29"/>
    <mergeCell ref="P28:Q28"/>
    <mergeCell ref="P29:Q29"/>
    <mergeCell ref="GA28:GD28"/>
    <mergeCell ref="GA25:GD25"/>
    <mergeCell ref="AA26:AD27"/>
    <mergeCell ref="P26:Q26"/>
    <mergeCell ref="P27:Q27"/>
    <mergeCell ref="A26:A27"/>
    <mergeCell ref="B26:B27"/>
    <mergeCell ref="F26:G26"/>
    <mergeCell ref="F27:G27"/>
    <mergeCell ref="S25:T25"/>
    <mergeCell ref="U25:V25"/>
    <mergeCell ref="A24:A25"/>
    <mergeCell ref="B24:B25"/>
    <mergeCell ref="F24:G24"/>
    <mergeCell ref="F25:G25"/>
    <mergeCell ref="GA26:GD26"/>
    <mergeCell ref="GA27:GD27"/>
    <mergeCell ref="AA24:AD25"/>
    <mergeCell ref="P24:Q24"/>
    <mergeCell ref="P25:Q25"/>
    <mergeCell ref="GA24:GD24"/>
    <mergeCell ref="A22:A23"/>
    <mergeCell ref="B22:B23"/>
    <mergeCell ref="F22:G22"/>
    <mergeCell ref="F23:G23"/>
    <mergeCell ref="L22:O22"/>
    <mergeCell ref="L23:O23"/>
    <mergeCell ref="GA22:GD22"/>
    <mergeCell ref="GA23:GD23"/>
    <mergeCell ref="AA20:AD21"/>
    <mergeCell ref="P20:Q20"/>
    <mergeCell ref="P21:Q21"/>
    <mergeCell ref="GA20:GD20"/>
    <mergeCell ref="GA21:GD21"/>
    <mergeCell ref="AA22:AD23"/>
    <mergeCell ref="P22:Q22"/>
    <mergeCell ref="P23:Q23"/>
    <mergeCell ref="A20:A21"/>
    <mergeCell ref="B20:B21"/>
    <mergeCell ref="F20:G20"/>
    <mergeCell ref="F21:G21"/>
    <mergeCell ref="L20:O20"/>
    <mergeCell ref="L21:O21"/>
    <mergeCell ref="P19:Q19"/>
    <mergeCell ref="S19:T19"/>
    <mergeCell ref="X18:Y18"/>
    <mergeCell ref="U19:V19"/>
    <mergeCell ref="S21:T21"/>
    <mergeCell ref="U21:V21"/>
    <mergeCell ref="S20:T20"/>
    <mergeCell ref="U20:V20"/>
    <mergeCell ref="X20:Y20"/>
    <mergeCell ref="X21:Y21"/>
    <mergeCell ref="A16:A17"/>
    <mergeCell ref="B16:B17"/>
    <mergeCell ref="F16:G16"/>
    <mergeCell ref="F17:G17"/>
    <mergeCell ref="GA19:GD19"/>
    <mergeCell ref="GA18:GD18"/>
    <mergeCell ref="L19:O19"/>
    <mergeCell ref="AA18:AD19"/>
    <mergeCell ref="X19:Y19"/>
    <mergeCell ref="P18:Q18"/>
    <mergeCell ref="F18:G18"/>
    <mergeCell ref="F19:G19"/>
    <mergeCell ref="A18:A19"/>
    <mergeCell ref="GA14:GD14"/>
    <mergeCell ref="GA15:GD15"/>
    <mergeCell ref="F14:G14"/>
    <mergeCell ref="F15:G15"/>
    <mergeCell ref="S14:T14"/>
    <mergeCell ref="GA16:GD16"/>
    <mergeCell ref="GA17:GD17"/>
    <mergeCell ref="P14:Q14"/>
    <mergeCell ref="U15:V15"/>
    <mergeCell ref="U14:V14"/>
    <mergeCell ref="AA14:AD15"/>
    <mergeCell ref="X15:Y15"/>
    <mergeCell ref="S18:T18"/>
    <mergeCell ref="U18:V18"/>
    <mergeCell ref="X16:Y16"/>
    <mergeCell ref="X17:Y17"/>
    <mergeCell ref="AA16:AD17"/>
    <mergeCell ref="A14:A15"/>
    <mergeCell ref="B14:B15"/>
    <mergeCell ref="L14:O14"/>
    <mergeCell ref="X14:Y14"/>
    <mergeCell ref="B18:B19"/>
    <mergeCell ref="P16:Q16"/>
    <mergeCell ref="P17:Q17"/>
    <mergeCell ref="S16:T16"/>
    <mergeCell ref="S17:T17"/>
    <mergeCell ref="S15:T15"/>
    <mergeCell ref="K12:K13"/>
    <mergeCell ref="P11:Q11"/>
    <mergeCell ref="P15:Q15"/>
    <mergeCell ref="P13:Q13"/>
    <mergeCell ref="C11:E11"/>
    <mergeCell ref="F11:I11"/>
    <mergeCell ref="C12:C13"/>
    <mergeCell ref="D12:D13"/>
    <mergeCell ref="I12:I13"/>
    <mergeCell ref="J12:J13"/>
    <mergeCell ref="S11:T11"/>
    <mergeCell ref="U11:V11"/>
    <mergeCell ref="X11:Y11"/>
    <mergeCell ref="U12:V12"/>
    <mergeCell ref="X12:Y12"/>
    <mergeCell ref="L11:O11"/>
    <mergeCell ref="AA8:AD10"/>
    <mergeCell ref="C9:E10"/>
    <mergeCell ref="F9:I10"/>
    <mergeCell ref="J9:J10"/>
    <mergeCell ref="L9:O10"/>
    <mergeCell ref="P9:Q10"/>
    <mergeCell ref="R9:R10"/>
    <mergeCell ref="S9:V9"/>
    <mergeCell ref="W9:W10"/>
    <mergeCell ref="X9:Y10"/>
    <mergeCell ref="A8:A9"/>
    <mergeCell ref="B8:B9"/>
    <mergeCell ref="C8:J8"/>
    <mergeCell ref="K8:K10"/>
    <mergeCell ref="L8:Y8"/>
    <mergeCell ref="Z8:Z10"/>
    <mergeCell ref="S10:T10"/>
    <mergeCell ref="U10:V10"/>
    <mergeCell ref="V5:AD5"/>
    <mergeCell ref="A3:I3"/>
    <mergeCell ref="L3:V3"/>
    <mergeCell ref="X3:Z3"/>
    <mergeCell ref="A6:E6"/>
    <mergeCell ref="H6:N6"/>
    <mergeCell ref="Q6:S6"/>
    <mergeCell ref="V6:AD6"/>
    <mergeCell ref="GS167:GS168"/>
    <mergeCell ref="A1:AD1"/>
    <mergeCell ref="A2:I2"/>
    <mergeCell ref="L2:V2"/>
    <mergeCell ref="X2:Z2"/>
    <mergeCell ref="AC2:AD2"/>
    <mergeCell ref="AC3:AD3"/>
    <mergeCell ref="A5:E5"/>
    <mergeCell ref="H5:N5"/>
    <mergeCell ref="Q5:S5"/>
    <mergeCell ref="GU173:HH173"/>
    <mergeCell ref="GU174:GY175"/>
    <mergeCell ref="A52:N52"/>
    <mergeCell ref="G56:N56"/>
    <mergeCell ref="G55:N55"/>
    <mergeCell ref="G54:N54"/>
    <mergeCell ref="A56:F56"/>
    <mergeCell ref="A55:F55"/>
    <mergeCell ref="A54:F54"/>
    <mergeCell ref="GS134:GS135"/>
    <mergeCell ref="GZ174:HH175"/>
    <mergeCell ref="GU179:GY180"/>
    <mergeCell ref="GU178:GY178"/>
    <mergeCell ref="GU176:GY177"/>
    <mergeCell ref="GZ179:HH180"/>
    <mergeCell ref="GZ178:HH178"/>
    <mergeCell ref="GZ176:HH177"/>
    <mergeCell ref="HI173:HV174"/>
    <mergeCell ref="HJ175:HN176"/>
    <mergeCell ref="HJ177:HN177"/>
    <mergeCell ref="HJ178:HN179"/>
    <mergeCell ref="HJ180:HN180"/>
    <mergeCell ref="HP175:HV176"/>
    <mergeCell ref="HP177:HV177"/>
    <mergeCell ref="HP178:HV179"/>
    <mergeCell ref="HP180:HV180"/>
  </mergeCells>
  <phoneticPr fontId="0" type="noConversion"/>
  <conditionalFormatting sqref="R48:R49">
    <cfRule type="expression" dxfId="3" priority="1" stopIfTrue="1">
      <formula>$R$48&gt;($R$46*1.5)</formula>
    </cfRule>
    <cfRule type="expression" dxfId="2" priority="2" stopIfTrue="1">
      <formula>$R$46=""</formula>
    </cfRule>
  </conditionalFormatting>
  <conditionalFormatting sqref="P48:Q49">
    <cfRule type="expression" dxfId="1" priority="3" stopIfTrue="1">
      <formula>$P$48&gt;($P$46*1.5)</formula>
    </cfRule>
    <cfRule type="expression" dxfId="0" priority="4" stopIfTrue="1">
      <formula>$P$46=""</formula>
    </cfRule>
  </conditionalFormatting>
  <dataValidations xWindow="286" yWindow="485" count="6">
    <dataValidation type="custom" allowBlank="1" showInputMessage="1" showErrorMessage="1" sqref="J14:J45">
      <formula1>MOD(J14,15)=0</formula1>
    </dataValidation>
    <dataValidation type="textLength" operator="equal" allowBlank="1" showErrorMessage="1" errorTitle="Input Error" error="Length must be four characters long" sqref="O54:O56">
      <formula1>4</formula1>
    </dataValidation>
    <dataValidation type="textLength" operator="equal" allowBlank="1" showInputMessage="1" showErrorMessage="1" errorTitle="Invalid Social Security Number" error="Social Security Number must be nine digits long." sqref="A6:E6">
      <formula1>8</formula1>
    </dataValidation>
    <dataValidation type="list" allowBlank="1" showInputMessage="1" showErrorMessage="1" promptTitle="Code" prompt="B - Regular Time_x000a_O - Ordinary Overtime_x000a_P - Holiday Overtime_x000a_E - Split: Time Ex. Meal_x000a_D - Split: Actual Time_x000a_N - Night Differential_x000a_S - Stand-By Days" sqref="K14:K45">
      <formula1>$GI$58:$GI$64</formula1>
    </dataValidation>
    <dataValidation type="textLength" operator="equal" allowBlank="1" showErrorMessage="1" errorTitle="Input Error" error="Length must be one character long" sqref="A54:F56">
      <formula1>2</formula1>
    </dataValidation>
    <dataValidation type="textLength" operator="equal" allowBlank="1" showErrorMessage="1" errorTitle="Input Error" error="Length must be one character long" sqref="G54:N56">
      <formula1>7</formula1>
    </dataValidation>
  </dataValidations>
  <printOptions horizontalCentered="1"/>
  <pageMargins left="0.25" right="0.25" top="0.2" bottom="0" header="0" footer="0"/>
  <pageSetup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1~1</vt:lpstr>
      <vt:lpstr>2~1</vt:lpstr>
      <vt:lpstr>'1~1'!Print_Area</vt:lpstr>
      <vt:lpstr>'2~1'!Print_Area</vt:lpstr>
    </vt:vector>
  </TitlesOfParts>
  <Company>University of Hawaii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D55</dc:title>
  <dc:subject>TimeSheet</dc:subject>
  <dc:creator>Payroll</dc:creator>
  <cp:lastModifiedBy>Tracie Yasuda</cp:lastModifiedBy>
  <cp:lastPrinted>2012-08-03T19:12:12Z</cp:lastPrinted>
  <dcterms:created xsi:type="dcterms:W3CDTF">2000-11-06T07:58:38Z</dcterms:created>
  <dcterms:modified xsi:type="dcterms:W3CDTF">2016-03-23T17:53:00Z</dcterms:modified>
</cp:coreProperties>
</file>